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Лист1" sheetId="1" r:id="rId1"/>
  </sheets>
  <definedNames>
    <definedName name="_xlnm._FilterDatabase" localSheetId="0" hidden="1">'Лист1'!$E$12:$E$286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'Лист1'!$A$1:$G$286</definedName>
  </definedNames>
  <calcPr fullCalcOnLoad="1"/>
</workbook>
</file>

<file path=xl/sharedStrings.xml><?xml version="1.0" encoding="utf-8"?>
<sst xmlns="http://schemas.openxmlformats.org/spreadsheetml/2006/main" count="1243" uniqueCount="288">
  <si>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</si>
  <si>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</si>
  <si>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</si>
  <si>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</si>
  <si>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</si>
  <si>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Пенсионное обеспечение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</si>
  <si>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</si>
  <si>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</si>
  <si>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</si>
  <si>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</si>
  <si>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</si>
  <si>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610</t>
  </si>
  <si>
    <t>611</t>
  </si>
  <si>
    <t>Национальная безопасность и правоохранительная деятельность</t>
  </si>
  <si>
    <t>Вид расхода</t>
  </si>
  <si>
    <t>240</t>
  </si>
  <si>
    <t>244</t>
  </si>
  <si>
    <t>242</t>
  </si>
  <si>
    <t>ВСЕГО</t>
  </si>
  <si>
    <t>Наименование</t>
  </si>
  <si>
    <t>500</t>
  </si>
  <si>
    <t>Социальная политика</t>
  </si>
  <si>
    <t>Национальная экономика</t>
  </si>
  <si>
    <t>Национальная оборона</t>
  </si>
  <si>
    <t>Культура</t>
  </si>
  <si>
    <t>Целевая статья</t>
  </si>
  <si>
    <t>Субсидии бюджетным учреждениям</t>
  </si>
  <si>
    <t xml:space="preserve">  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</si>
  <si>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</si>
  <si>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</si>
  <si>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</si>
  <si>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</si>
  <si>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</si>
  <si>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</si>
  <si>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</si>
  <si>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</si>
  <si>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</si>
  <si>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</si>
  <si>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</si>
  <si>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</si>
  <si>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</si>
  <si>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</si>
  <si>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</si>
  <si>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</si>
  <si>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</si>
  <si>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Название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</si>
  <si>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</si>
  <si>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</si>
  <si>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</si>
  <si>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</si>
  <si>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</si>
  <si>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</si>
  <si>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</si>
  <si>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</si>
  <si>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</si>
  <si>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</si>
  <si>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</si>
  <si>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</si>
  <si>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Дорожное хозяйство (дорожные фонды)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</si>
  <si>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</si>
  <si>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</si>
  <si>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</si>
  <si>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</si>
  <si>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</si>
  <si>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</si>
  <si>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</si>
  <si>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Непрограммная деятельность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</si>
  <si>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</si>
  <si>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</si>
  <si>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</si>
  <si>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</si>
  <si>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</si>
  <si>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</si>
  <si>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</si>
  <si>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</si>
  <si>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</si>
  <si>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</si>
  <si>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</si>
  <si>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</si>
  <si>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</si>
  <si>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</si>
  <si>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</si>
  <si>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</si>
  <si>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</si>
  <si>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</si>
  <si>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</si>
  <si>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</si>
  <si>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</si>
  <si>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Сельское хозяйство и рыболовство</t>
  </si>
  <si>
    <t>99 0 00 00000</t>
  </si>
  <si>
    <t>99 1 00 00000</t>
  </si>
  <si>
    <t>08 0 00 00000</t>
  </si>
  <si>
    <t>08 1 00 00000</t>
  </si>
  <si>
    <t>99 9 00 90010</t>
  </si>
  <si>
    <t>09 0 00 00000</t>
  </si>
  <si>
    <t>99 3 00 00000</t>
  </si>
  <si>
    <t xml:space="preserve"> 99 9 00 00000</t>
  </si>
  <si>
    <t>99 3 00 90020</t>
  </si>
  <si>
    <t>14 0 00 00000</t>
  </si>
  <si>
    <t>10 0 00 00000</t>
  </si>
  <si>
    <t>12 0 00 00000</t>
  </si>
  <si>
    <t>07 0 00 00000</t>
  </si>
  <si>
    <t>05 0 00 00000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</si>
  <si>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</si>
  <si>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</si>
  <si>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</si>
  <si>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</si>
  <si>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01 S0570</t>
  </si>
  <si>
    <t>08 1 01 70570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</si>
  <si>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</si>
  <si>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</si>
  <si>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</si>
  <si>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</si>
  <si>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</si>
  <si>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</si>
  <si>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</si>
  <si>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</si>
  <si>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</si>
  <si>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</si>
  <si>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</si>
  <si>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</si>
  <si>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</si>
  <si>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</si>
  <si>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14 1 00 00000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</si>
  <si>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</si>
  <si>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</si>
  <si>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</si>
  <si>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</si>
  <si>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Благоустройство</t>
  </si>
  <si>
    <t>05 1 00 00000</t>
  </si>
  <si>
    <t>06 0 00 00000</t>
  </si>
  <si>
    <t>06 0 01 20240</t>
  </si>
  <si>
    <t>99 3 00 90040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</si>
  <si>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</si>
  <si>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</si>
  <si>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</si>
  <si>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</si>
  <si>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</si>
  <si>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</si>
  <si>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</si>
  <si>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</si>
  <si>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</si>
  <si>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</si>
  <si>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</si>
  <si>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</si>
  <si>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</si>
  <si>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</si>
  <si>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</si>
  <si>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</si>
  <si>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Расходы на оплату коммунальных услуг и услуг по содержанию имущества в части пустующих муниципальных помещений</t>
  </si>
  <si>
    <t>16 0 00 00000</t>
  </si>
  <si>
    <t xml:space="preserve">          городского поселения Туманный Кольского района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</si>
  <si>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</si>
  <si>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</si>
  <si>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01 0 00 00000</t>
  </si>
  <si>
    <t>10 0 01 00000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</si>
  <si>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</si>
  <si>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06 0 02 00000</t>
  </si>
  <si>
    <t>16 0 01 20290</t>
  </si>
  <si>
    <t>16 0 02 20300</t>
  </si>
  <si>
    <t>Расходы на обеспечение функций работников органов местного самоуправления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</si>
  <si>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</si>
  <si>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</si>
  <si>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</si>
  <si>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причинённого вреда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</si>
  <si>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</si>
  <si>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</si>
  <si>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из местного бюджета на оплату взносов на капитальный ремонт за муниципальный жилой фонд</t>
  </si>
  <si>
    <t xml:space="preserve">Прочая закупка товаров, работ и услуг </t>
  </si>
  <si>
    <t xml:space="preserve">Прочая закупка товаров, работ и услуг  </t>
  </si>
  <si>
    <t>16 0 02 00000</t>
  </si>
  <si>
    <t>16 0 01 00000</t>
  </si>
  <si>
    <t xml:space="preserve">Разработка и проведение экспертизы проектно-сметной документации </t>
  </si>
  <si>
    <t>07 0 02 00000</t>
  </si>
  <si>
    <t>Актуализация схем теплоснабжения, водоснабжения и водоотведения городского поселения Туманный Кольского района</t>
  </si>
  <si>
    <t>Содержание зеленых насаждений, благоустройство территории поселения, уборка территории поселения</t>
  </si>
  <si>
    <t>06 0 01 00000</t>
  </si>
  <si>
    <t>Организация и содержание мест захоронения</t>
  </si>
  <si>
    <t>04 0 00 00000</t>
  </si>
  <si>
    <t>Уплата прочих налогов, сборов</t>
  </si>
  <si>
    <t xml:space="preserve"> 06 0 01 20240 </t>
  </si>
  <si>
    <t xml:space="preserve">Основное мероприятие 1. Содержание зеленых насаждений, благоустройство территории поселения
</t>
  </si>
  <si>
    <t>06 0 05 00000</t>
  </si>
  <si>
    <t>06 0 05 20260</t>
  </si>
  <si>
    <t>Организация освещения улиц на территории муниципального образования городского поселения Туманный</t>
  </si>
  <si>
    <t>Основное мероприятие 1: Приобретение системы видеонаблюдения, тревожной кнопки</t>
  </si>
  <si>
    <t xml:space="preserve">Основное мероприятие 2: Повышение безопасности населения </t>
  </si>
  <si>
    <t>Повышение безопасности населения</t>
  </si>
  <si>
    <t xml:space="preserve">               к решению Совета депутатов</t>
  </si>
  <si>
    <t>Приобретение системы видеонаблюдения, тревожной кнопки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</si>
  <si>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</si>
  <si>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</si>
  <si>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99 2 00 00000</t>
  </si>
  <si>
    <t>99 2 00 01010</t>
  </si>
  <si>
    <t>17 0 00 00000</t>
  </si>
  <si>
    <t xml:space="preserve">Основное мероприятие 1. Проведение работ по предупреждению и ликвидации  чрезвычайных ситуаций </t>
  </si>
  <si>
    <t>17 0 01 00000</t>
  </si>
  <si>
    <t>17 0 01 20330</t>
  </si>
  <si>
    <t xml:space="preserve">Основное мероприятие 2. Приобретение материальных ценностей  для предотвращения  чрезвычайных ситуаций </t>
  </si>
  <si>
    <t>17 0 02 00000</t>
  </si>
  <si>
    <t>17 0 02 20340</t>
  </si>
  <si>
    <t>12 0 01 00000</t>
  </si>
  <si>
    <t>12 0 01 20220</t>
  </si>
  <si>
    <t>12 0 01 70850</t>
  </si>
  <si>
    <t>12 0 01 S0850</t>
  </si>
  <si>
    <t>15 0 01 00000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</si>
  <si>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</si>
  <si>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15 0 01 20000</t>
  </si>
  <si>
    <t>15 0 01 20260</t>
  </si>
  <si>
    <t>Замена общедомовых приборов учета тепловой энергии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</si>
  <si>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</si>
  <si>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</si>
  <si>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05 1 01 00000</t>
  </si>
  <si>
    <t>05 1 01 00030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</si>
  <si>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</si>
  <si>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05 1 01 00040</t>
  </si>
  <si>
    <t>05 1 01 71100</t>
  </si>
  <si>
    <t>05 1 01 S1100</t>
  </si>
  <si>
    <t>Подпрограмма 2. "Автомобильные дороги Мурманской области"</t>
  </si>
  <si>
    <t>01 2 00 00000</t>
  </si>
  <si>
    <t>01 2 00 49100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</si>
  <si>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</si>
  <si>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S9100</t>
  </si>
  <si>
    <t>Основное мероприятие 2. Осуществление полномочий по решению вопросов местного значения поселения</t>
  </si>
  <si>
    <t xml:space="preserve">Основное мероприятие 1. Расходы на разработку сметной документации  и проведение экспертизы проектно-сметной документации </t>
  </si>
  <si>
    <t>07 0 01 00000</t>
  </si>
  <si>
    <t>07 0 01 20050</t>
  </si>
  <si>
    <t>Основное мероприятие 2. Расходы по актуализации схем теплоснабжения, водоснабжения и водоотведения городского поселения Туманный Кольского района</t>
  </si>
  <si>
    <t>07 0 03 00000</t>
  </si>
  <si>
    <t>07 0 03 20310</t>
  </si>
  <si>
    <t>04 0 02 00000</t>
  </si>
  <si>
    <t>04 0 02 20320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</si>
  <si>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</si>
  <si>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09 0 01 00000</t>
  </si>
  <si>
    <t>09 0 01 20020</t>
  </si>
  <si>
    <t>07 0 02 20280</t>
  </si>
  <si>
    <t>Подпрограмма 1. Улучшение технического состояния дорог и дворовых территорий многоквартирных домов и проездов к ним муниципального образования городское поселение Туманный</t>
  </si>
  <si>
    <t>Основное мероприятие 1. Расходы по улучшению технического состояния дорог и дворовых территорий многоквартирных домов и проездов к ним муниципального образования городское поселение Туманный</t>
  </si>
  <si>
    <t xml:space="preserve">Основное мероприятие 2.  Работы по установке узлов учета тепловой энергии в многоквартирных домах городского поселения Туманный </t>
  </si>
  <si>
    <t>Основное мероприятие 3. Расходы на текущий ремонт муниципальных квартир в многоквартирных домах городского поселения Туманный Кольского района</t>
  </si>
  <si>
    <t>Текущий ремонт муниципальных квартир в  многоквартирных домах городского поселения Туманный Кольского района</t>
  </si>
  <si>
    <t xml:space="preserve">Межбюджетные трансферты на выполнение части полномочий по организации и осуществлению мероприятий по   гражданской обороне, защите населения и территории муниципального образования городское поселение Туманный Кольского района  от чрезвычайных ситуаций природного и техногенного характера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</si>
  <si>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</si>
  <si>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</si>
  <si>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на исполнение Контрольно - счетной палатой Кольского района полномочий контрольно-счетного органа городского поселения Туманный Кольского района Мурманской области по осуществлению внешнего муниципального финансового контроля </t>
  </si>
  <si>
    <t xml:space="preserve">Распределение бюджетных ассигнований по разделам и подразделам, целевым статьям (муниципальным программам городского поселения Туманный Кольского района и непрограммным направлениям деятельности), группам (группам и подгруппам) видов расходов  классификации расходов бюджета городского поселения Туманный Кольского района на 2022 год      
</t>
  </si>
  <si>
    <t>247</t>
  </si>
  <si>
    <t>Закупка энергетических рксурсов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</si>
  <si>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</si>
  <si>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Подпрограмма 2 "Развитие искусства, творческого потенциала и организация досуга населения" на 2022-2024 годы
</t>
  </si>
  <si>
    <t>05 2 00 00000</t>
  </si>
  <si>
    <t>05 2 01 00000</t>
  </si>
  <si>
    <t>05 2 01 71060</t>
  </si>
  <si>
    <t>05 2 01 S1060</t>
  </si>
  <si>
    <t>Софинансирование к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</si>
  <si>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Основное мероприятие 4. Расходы на приобретение коммунальной техники для уборки территории г. п. Туманный </t>
  </si>
  <si>
    <t>07 0 04 73160</t>
  </si>
  <si>
    <t>07 0 04 S3160</t>
  </si>
  <si>
    <t>07 0 04 00000</t>
  </si>
  <si>
    <t>Подпрограмма 1. Сокращение численности животных без владельцев на территории муниципального образования городское поселениеТуманный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</si>
  <si>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городское поселение Туманный» на 2019-2024 годы</t>
  </si>
  <si>
    <t>Муниципальная программа 8  "Развитие муниципального управления" на 2019-2024 годы"</t>
  </si>
  <si>
    <t>Муниципальная программа 8 "Развитие муниципального управления" на 2019-2024 годы</t>
  </si>
  <si>
    <t>Муниципальная программа 9 "Повышение эффективности бюджетных расходов городского поселения Туманный Кольского района на 2019- 2024 годы"</t>
  </si>
  <si>
    <t>Основное мероприятие 1: Реализация муниципальной программы «Повышение эффективности бюджетных расходов городского поселения Туманный Кольского района на 2019- 2024 годы»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</si>
  <si>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2019- 2024 годы»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</si>
  <si>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2019-2024 гг.</t>
  </si>
  <si>
    <t>Муниципальная программа 8 "Развитие муниципального управления" на 2019-2024 годы"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</si>
  <si>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2019-2024 годы»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</si>
  <si>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2019-2024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</si>
  <si>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2019- 2024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</si>
  <si>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2019-2024гг."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</si>
  <si>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2019-2024гг."</t>
  </si>
  <si>
    <t>Муниципальная программа 15 "Оплата коммунальных услуг и услуг по содержанию имущества в части пустующих муниципальных помещений на 2019-2024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</si>
  <si>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2019 - 2024 гг" </t>
  </si>
  <si>
    <t xml:space="preserve">Муниципальная программа 7
«Жилищно-коммунальное хозяйство» на 2019-2024 годы
</t>
  </si>
  <si>
    <t>07 0 05 00000</t>
  </si>
  <si>
    <t xml:space="preserve">Основное мероприятие 5. Расходы на разработку организации плана демонтажа (сноса) МКД в г. п. Туманный </t>
  </si>
  <si>
    <t xml:space="preserve">Разработка организации плана демонтажа (сноса) МКД 1,2,3 по ул. Энергетиков г. п. Туманный </t>
  </si>
  <si>
    <t>07 0 05 20320</t>
  </si>
  <si>
    <t>Муниципальная программа 6 "Благоустройство территории муниципального образования городское поселение Туманный» на 2019 - 2024 годы"</t>
  </si>
  <si>
    <t xml:space="preserve">Подпрограмма 1 "Сохранение и развитие библиотечной и культурно-досуговой деятельности" на 2019-2024 годы
</t>
  </si>
  <si>
    <t xml:space="preserve">Основное мероприятие 1. Проведение ремонтных работ и укрепление материально-технической базы муниципальных учреждений культуры в г. п. Туманный 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</si>
  <si>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2019 - 2024 годы"
</t>
  </si>
  <si>
    <t xml:space="preserve">       Приложение  № 3</t>
  </si>
  <si>
    <t xml:space="preserve">Субсидия на приобретение коммунальной техники для уборки территорий муниципальных образований Мурманской области </t>
  </si>
  <si>
    <t xml:space="preserve">Софинансирование к субсидии на приобретение коммунальной техники для уборки территорий муниципальных образований Мурманской области </t>
  </si>
  <si>
    <t xml:space="preserve">                                         от 24.12.2021 № 231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</si>
</sst>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  <numFmt numFmtId="180" formatCode="0.0000"/>
    <numFmt numFmtId="181" formatCode="0.000"/>
  </numFmts>
  <fonts count="61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2"/>
    </font>
    <font>
      <b/>
      <i/>
      <sz val="11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  <font>
      <sz val="10"/>
      <color indexed="9"/>
      <name val="Times New Roman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8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43" fillId="0" borderId="1">
      <alignment horizontal="right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9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justify" wrapText="1"/>
    </xf>
    <xf numFmtId="49" fontId="4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justify" vertical="top"/>
    </xf>
    <xf numFmtId="2" fontId="4" fillId="0" borderId="12" xfId="54" applyNumberFormat="1" applyFont="1" applyFill="1" applyBorder="1" applyAlignment="1">
      <alignment wrapText="1"/>
      <protection/>
    </xf>
    <xf numFmtId="2" fontId="4" fillId="0" borderId="12" xfId="0" applyNumberFormat="1" applyFont="1" applyFill="1" applyBorder="1" applyAlignment="1">
      <alignment vertical="top" wrapText="1"/>
    </xf>
    <xf numFmtId="2" fontId="4" fillId="0" borderId="12" xfId="54" applyNumberFormat="1" applyFont="1" applyFill="1" applyBorder="1" applyAlignment="1">
      <alignment vertical="top" wrapText="1"/>
      <protection/>
    </xf>
    <xf numFmtId="2" fontId="4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justify" wrapText="1"/>
    </xf>
    <xf numFmtId="2" fontId="6" fillId="0" borderId="12" xfId="0" applyNumberFormat="1" applyFont="1" applyFill="1" applyBorder="1" applyAlignment="1">
      <alignment horizontal="justify" wrapText="1"/>
    </xf>
    <xf numFmtId="2" fontId="4" fillId="0" borderId="12" xfId="0" applyNumberFormat="1" applyFont="1" applyFill="1" applyBorder="1" applyAlignment="1">
      <alignment horizontal="justify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justify" vertical="top"/>
    </xf>
    <xf numFmtId="0" fontId="4" fillId="0" borderId="12" xfId="0" applyNumberFormat="1" applyFont="1" applyFill="1" applyBorder="1" applyAlignment="1">
      <alignment horizontal="justify" vertical="top"/>
    </xf>
    <xf numFmtId="49" fontId="13" fillId="0" borderId="12" xfId="0" applyNumberFormat="1" applyFont="1" applyFill="1" applyBorder="1" applyAlignment="1">
      <alignment horizontal="justify" vertical="top"/>
    </xf>
    <xf numFmtId="2" fontId="14" fillId="0" borderId="12" xfId="0" applyNumberFormat="1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vertical="top" wrapText="1"/>
    </xf>
    <xf numFmtId="2" fontId="4" fillId="0" borderId="12" xfId="0" applyNumberFormat="1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horizontal="justify" wrapText="1"/>
    </xf>
    <xf numFmtId="2" fontId="7" fillId="0" borderId="12" xfId="0" applyNumberFormat="1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vertical="top"/>
    </xf>
    <xf numFmtId="49" fontId="1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justify" vertical="top"/>
    </xf>
    <xf numFmtId="0" fontId="4" fillId="0" borderId="12" xfId="0" applyNumberFormat="1" applyFont="1" applyFill="1" applyBorder="1" applyAlignment="1">
      <alignment horizontal="justify"/>
    </xf>
    <xf numFmtId="0" fontId="4" fillId="0" borderId="12" xfId="54" applyFont="1" applyFill="1" applyBorder="1" applyAlignment="1" applyProtection="1">
      <alignment vertical="top" wrapText="1" readingOrder="1"/>
      <protection locked="0"/>
    </xf>
    <xf numFmtId="0" fontId="8" fillId="0" borderId="12" xfId="54" applyNumberFormat="1" applyFont="1" applyFill="1" applyBorder="1" applyAlignment="1" applyProtection="1">
      <alignment wrapText="1"/>
      <protection/>
    </xf>
    <xf numFmtId="49" fontId="6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wrapText="1"/>
      <protection/>
    </xf>
    <xf numFmtId="49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2" fontId="18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2" fontId="0" fillId="0" borderId="0" xfId="0" applyNumberFormat="1" applyFill="1" applyAlignment="1">
      <alignment vertical="center"/>
    </xf>
    <xf numFmtId="49" fontId="4" fillId="0" borderId="12" xfId="0" applyNumberFormat="1" applyFont="1" applyFill="1" applyBorder="1" applyAlignment="1">
      <alignment horizontal="justify" vertical="top" wrapText="1"/>
    </xf>
    <xf numFmtId="0" fontId="0" fillId="34" borderId="0" xfId="0" applyFill="1" applyAlignment="1">
      <alignment vertical="center"/>
    </xf>
    <xf numFmtId="0" fontId="0" fillId="12" borderId="0" xfId="0" applyFill="1" applyAlignment="1">
      <alignment vertic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2" fontId="16" fillId="0" borderId="12" xfId="0" applyNumberFormat="1" applyFont="1" applyFill="1" applyBorder="1" applyAlignment="1">
      <alignment horizontal="justify" wrapText="1"/>
    </xf>
    <xf numFmtId="49" fontId="15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35" borderId="12" xfId="54" applyNumberFormat="1" applyFont="1" applyFill="1" applyBorder="1" applyAlignment="1">
      <alignment horizontal="left" vertical="center" wrapText="1"/>
      <protection/>
    </xf>
    <xf numFmtId="49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wrapText="1"/>
    </xf>
    <xf numFmtId="0" fontId="4" fillId="35" borderId="12" xfId="0" applyNumberFormat="1" applyFont="1" applyFill="1" applyBorder="1" applyAlignment="1">
      <alignment horizontal="justify" vertical="center" wrapText="1"/>
    </xf>
    <xf numFmtId="49" fontId="4" fillId="35" borderId="12" xfId="0" applyNumberFormat="1" applyFont="1" applyFill="1" applyBorder="1" applyAlignment="1">
      <alignment horizontal="center" wrapText="1"/>
    </xf>
    <xf numFmtId="0" fontId="4" fillId="35" borderId="12" xfId="0" applyNumberFormat="1" applyFont="1" applyFill="1" applyBorder="1" applyAlignment="1">
      <alignment horizontal="justify" vertical="top" wrapText="1"/>
    </xf>
    <xf numFmtId="2" fontId="4" fillId="35" borderId="12" xfId="54" applyNumberFormat="1" applyFont="1" applyFill="1" applyBorder="1" applyAlignment="1">
      <alignment wrapText="1"/>
      <protection/>
    </xf>
    <xf numFmtId="2" fontId="4" fillId="35" borderId="12" xfId="0" applyNumberFormat="1" applyFont="1" applyFill="1" applyBorder="1" applyAlignment="1">
      <alignment horizontal="justify" wrapText="1"/>
    </xf>
    <xf numFmtId="49" fontId="13" fillId="35" borderId="12" xfId="0" applyNumberFormat="1" applyFont="1" applyFill="1" applyBorder="1" applyAlignment="1">
      <alignment horizontal="center" wrapText="1"/>
    </xf>
    <xf numFmtId="0" fontId="4" fillId="35" borderId="12" xfId="0" applyNumberFormat="1" applyFont="1" applyFill="1" applyBorder="1" applyAlignment="1">
      <alignment horizontal="justify" vertical="top"/>
    </xf>
    <xf numFmtId="0" fontId="4" fillId="0" borderId="12" xfId="0" applyNumberFormat="1" applyFont="1" applyFill="1" applyBorder="1" applyAlignment="1">
      <alignment horizontal="justify" vertical="center" wrapText="1"/>
    </xf>
    <xf numFmtId="2" fontId="4" fillId="35" borderId="12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Fill="1" applyBorder="1" applyAlignment="1">
      <alignment horizontal="justify" vertical="top" wrapText="1" readingOrder="1"/>
    </xf>
    <xf numFmtId="49" fontId="4" fillId="0" borderId="12" xfId="0" applyNumberFormat="1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justify" vertical="center" wrapText="1"/>
    </xf>
    <xf numFmtId="2" fontId="4" fillId="0" borderId="12" xfId="54" applyNumberFormat="1" applyFont="1" applyFill="1" applyBorder="1" applyAlignment="1">
      <alignment vertical="center" wrapText="1"/>
      <protection/>
    </xf>
    <xf numFmtId="49" fontId="13" fillId="0" borderId="12" xfId="0" applyNumberFormat="1" applyFont="1" applyFill="1" applyBorder="1" applyAlignment="1">
      <alignment horizontal="left" vertical="center" wrapText="1" readingOrder="1"/>
    </xf>
    <xf numFmtId="171" fontId="0" fillId="0" borderId="0" xfId="65" applyFont="1" applyAlignment="1">
      <alignment horizontal="right" vertical="center"/>
    </xf>
    <xf numFmtId="4" fontId="7" fillId="0" borderId="12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4" fillId="35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35" borderId="12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3" fontId="11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9" fillId="0" borderId="0" xfId="0" applyNumberFormat="1" applyFont="1" applyFill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view="pageBreakPreview" zoomScale="85" zoomScaleNormal="85" zoomScaleSheetLayoutView="85" zoomScalePageLayoutView="0" workbookViewId="0" topLeftCell="A1">
      <selection activeCell="A7" sqref="A7:G7"/>
    </sheetView>
  </sheetViews>
  <sheetFormatPr defaultColWidth="9.140625" defaultRowHeight="12.75" customHeight="1"/>
  <cols>
    <col min="1" max="1" width="56.140625" style="4" customWidth="1"/>
    <col min="2" max="2" width="9.421875" style="4" customWidth="1"/>
    <col min="3" max="3" width="11.7109375" style="4" customWidth="1"/>
    <col min="4" max="4" width="14.00390625" style="4" customWidth="1"/>
    <col min="5" max="5" width="7.7109375" style="4" customWidth="1"/>
    <col min="6" max="6" width="16.421875" style="4" customWidth="1"/>
    <col min="7" max="7" width="16.140625" style="4" customWidth="1"/>
    <col min="8" max="8" width="16.8515625" style="3" customWidth="1"/>
    <col min="9" max="9" width="14.140625" style="3" bestFit="1" customWidth="1"/>
    <col min="10" max="10" width="9.140625" style="3" customWidth="1"/>
    <col min="12" max="12" width="9.421875" style="0" customWidth="1"/>
  </cols>
  <sheetData>
    <row r="1" spans="2:7" ht="15.75">
      <c r="B1" s="5"/>
      <c r="C1" s="5"/>
      <c r="D1" s="5"/>
      <c r="E1" s="5"/>
      <c r="F1" s="125" t="s">
        <v>284</v>
      </c>
      <c r="G1" s="125"/>
    </row>
    <row r="2" spans="2:7" ht="15.75">
      <c r="B2" s="5"/>
      <c r="C2" s="5"/>
      <c r="D2" s="125" t="s">
        <v>188</v>
      </c>
      <c r="E2" s="125"/>
      <c r="F2" s="125"/>
      <c r="G2" s="125"/>
    </row>
    <row r="3" spans="2:7" ht="15.75" customHeight="1">
      <c r="B3" s="125" t="s">
        <v>151</v>
      </c>
      <c r="C3" s="125"/>
      <c r="D3" s="125"/>
      <c r="E3" s="125"/>
      <c r="F3" s="125"/>
      <c r="G3" s="125"/>
    </row>
    <row r="4" spans="2:7" ht="18" customHeight="1">
      <c r="B4" s="125" t="s">
        <v>287</v>
      </c>
      <c r="C4" s="125"/>
      <c r="D4" s="125"/>
      <c r="E4" s="125"/>
      <c r="F4" s="125"/>
      <c r="G4" s="125"/>
    </row>
    <row r="5" ht="12.75" customHeight="1">
      <c r="C5" s="6"/>
    </row>
    <row r="6" spans="1:3" ht="15" hidden="1">
      <c r="A6" s="123"/>
      <c r="B6" s="124"/>
      <c r="C6" s="124"/>
    </row>
    <row r="7" spans="1:7" ht="94.5" customHeight="1">
      <c r="A7" s="122" t="s">
        <v>245</v>
      </c>
      <c r="B7" s="122"/>
      <c r="C7" s="122"/>
      <c r="D7" s="122"/>
      <c r="E7" s="122"/>
      <c r="F7" s="122"/>
      <c r="G7" s="122"/>
    </row>
    <row r="8" spans="1:7" ht="12.75" customHeight="1">
      <c r="A8" s="2"/>
      <c r="B8" s="2"/>
      <c r="C8" s="2"/>
      <c r="D8" s="2"/>
      <c r="E8" s="2"/>
      <c r="F8" s="7"/>
      <c r="G8" s="7" t="s">
        <v>71</v>
      </c>
    </row>
    <row r="9" spans="1:12" ht="54" customHeight="1">
      <c r="A9" s="8" t="s">
        <v>19</v>
      </c>
      <c r="B9" s="9" t="s">
        <v>3</v>
      </c>
      <c r="C9" s="9" t="s">
        <v>32</v>
      </c>
      <c r="D9" s="9" t="s">
        <v>25</v>
      </c>
      <c r="E9" s="9" t="s">
        <v>14</v>
      </c>
      <c r="F9" s="10" t="s">
        <v>7</v>
      </c>
      <c r="G9" s="76" t="s">
        <v>67</v>
      </c>
      <c r="I9" s="65"/>
      <c r="L9" s="67"/>
    </row>
    <row r="10" spans="1:7" ht="25.5" customHeight="1" hidden="1">
      <c r="A10" s="11" t="s">
        <v>45</v>
      </c>
      <c r="B10" s="12" t="s">
        <v>3</v>
      </c>
      <c r="C10" s="12" t="s">
        <v>32</v>
      </c>
      <c r="D10" s="12" t="s">
        <v>25</v>
      </c>
      <c r="E10" s="12" t="s">
        <v>14</v>
      </c>
      <c r="F10" s="13" t="s">
        <v>7</v>
      </c>
      <c r="G10" s="77"/>
    </row>
    <row r="11" spans="1:7" ht="13.5" customHeight="1" hidden="1">
      <c r="A11" s="14" t="s">
        <v>18</v>
      </c>
      <c r="B11" s="15"/>
      <c r="C11" s="15"/>
      <c r="D11" s="15" t="s">
        <v>27</v>
      </c>
      <c r="E11" s="15"/>
      <c r="F11" s="16">
        <v>30734408.5</v>
      </c>
      <c r="G11" s="77"/>
    </row>
    <row r="12" spans="1:7" ht="20.25" customHeight="1">
      <c r="A12" s="23" t="s">
        <v>6</v>
      </c>
      <c r="B12" s="15" t="s">
        <v>40</v>
      </c>
      <c r="C12" s="15"/>
      <c r="D12" s="15" t="s">
        <v>27</v>
      </c>
      <c r="E12" s="15"/>
      <c r="F12" s="108">
        <f>F13+F21+F50+F56+F44</f>
        <v>7989362.78</v>
      </c>
      <c r="G12" s="108">
        <f>G13+G21+G50+G56</f>
        <v>4000</v>
      </c>
    </row>
    <row r="13" spans="1:7" ht="30" customHeight="1">
      <c r="A13" s="14" t="s">
        <v>31</v>
      </c>
      <c r="B13" s="15" t="s">
        <v>40</v>
      </c>
      <c r="C13" s="15" t="s">
        <v>41</v>
      </c>
      <c r="D13" s="15" t="s">
        <v>27</v>
      </c>
      <c r="E13" s="15"/>
      <c r="F13" s="108">
        <f aca="true" t="shared" si="0" ref="F13:G17">F14</f>
        <v>1818555</v>
      </c>
      <c r="G13" s="108">
        <f t="shared" si="0"/>
        <v>0</v>
      </c>
    </row>
    <row r="14" spans="1:7" ht="16.5" customHeight="1">
      <c r="A14" s="24" t="s">
        <v>66</v>
      </c>
      <c r="B14" s="22" t="s">
        <v>40</v>
      </c>
      <c r="C14" s="22" t="s">
        <v>41</v>
      </c>
      <c r="D14" s="22" t="s">
        <v>89</v>
      </c>
      <c r="E14" s="15"/>
      <c r="F14" s="109">
        <f t="shared" si="0"/>
        <v>1818555</v>
      </c>
      <c r="G14" s="109">
        <f t="shared" si="0"/>
        <v>0</v>
      </c>
    </row>
    <row r="15" spans="1:7" ht="18.75" customHeight="1">
      <c r="A15" s="24" t="s">
        <v>76</v>
      </c>
      <c r="B15" s="22" t="s">
        <v>40</v>
      </c>
      <c r="C15" s="22" t="s">
        <v>41</v>
      </c>
      <c r="D15" s="22" t="s">
        <v>192</v>
      </c>
      <c r="E15" s="15"/>
      <c r="F15" s="109">
        <f t="shared" si="0"/>
        <v>1818555</v>
      </c>
      <c r="G15" s="109">
        <f t="shared" si="0"/>
        <v>0</v>
      </c>
    </row>
    <row r="16" spans="1:7" ht="27" customHeight="1">
      <c r="A16" s="25" t="s">
        <v>77</v>
      </c>
      <c r="B16" s="18" t="s">
        <v>40</v>
      </c>
      <c r="C16" s="18" t="s">
        <v>41</v>
      </c>
      <c r="D16" s="18" t="s">
        <v>193</v>
      </c>
      <c r="E16" s="18"/>
      <c r="F16" s="110">
        <f t="shared" si="0"/>
        <v>1818555</v>
      </c>
      <c r="G16" s="110">
        <f t="shared" si="0"/>
        <v>0</v>
      </c>
    </row>
    <row r="17" spans="1:7" ht="57" customHeight="1">
      <c r="A17" s="26" t="s">
        <v>80</v>
      </c>
      <c r="B17" s="18" t="s">
        <v>40</v>
      </c>
      <c r="C17" s="18" t="s">
        <v>41</v>
      </c>
      <c r="D17" s="18" t="s">
        <v>193</v>
      </c>
      <c r="E17" s="18" t="s">
        <v>46</v>
      </c>
      <c r="F17" s="110">
        <f t="shared" si="0"/>
        <v>1818555</v>
      </c>
      <c r="G17" s="110">
        <f t="shared" si="0"/>
        <v>0</v>
      </c>
    </row>
    <row r="18" spans="1:7" ht="25.5">
      <c r="A18" s="27" t="s">
        <v>87</v>
      </c>
      <c r="B18" s="18" t="s">
        <v>40</v>
      </c>
      <c r="C18" s="18" t="s">
        <v>41</v>
      </c>
      <c r="D18" s="18" t="s">
        <v>193</v>
      </c>
      <c r="E18" s="18" t="s">
        <v>30</v>
      </c>
      <c r="F18" s="110">
        <f>F19+F20</f>
        <v>1818555</v>
      </c>
      <c r="G18" s="110">
        <f>G19+G20</f>
        <v>0</v>
      </c>
    </row>
    <row r="19" spans="1:7" ht="18.75" customHeight="1">
      <c r="A19" s="27" t="s">
        <v>111</v>
      </c>
      <c r="B19" s="18" t="s">
        <v>40</v>
      </c>
      <c r="C19" s="18" t="s">
        <v>41</v>
      </c>
      <c r="D19" s="18" t="s">
        <v>193</v>
      </c>
      <c r="E19" s="18" t="s">
        <v>28</v>
      </c>
      <c r="F19" s="110">
        <v>1397055</v>
      </c>
      <c r="G19" s="110">
        <v>0</v>
      </c>
    </row>
    <row r="20" spans="1:7" ht="27.75" customHeight="1">
      <c r="A20" s="45" t="s">
        <v>116</v>
      </c>
      <c r="B20" s="18" t="s">
        <v>40</v>
      </c>
      <c r="C20" s="18" t="s">
        <v>41</v>
      </c>
      <c r="D20" s="18" t="s">
        <v>193</v>
      </c>
      <c r="E20" s="18" t="s">
        <v>115</v>
      </c>
      <c r="F20" s="110">
        <v>421500</v>
      </c>
      <c r="G20" s="110">
        <v>0</v>
      </c>
    </row>
    <row r="21" spans="1:9" ht="38.25">
      <c r="A21" s="14" t="s">
        <v>34</v>
      </c>
      <c r="B21" s="15" t="s">
        <v>40</v>
      </c>
      <c r="C21" s="15" t="s">
        <v>38</v>
      </c>
      <c r="D21" s="22" t="s">
        <v>57</v>
      </c>
      <c r="E21" s="15"/>
      <c r="F21" s="108">
        <f aca="true" t="shared" si="1" ref="F21:G23">F22</f>
        <v>3321669.16</v>
      </c>
      <c r="G21" s="108">
        <f t="shared" si="1"/>
        <v>0</v>
      </c>
      <c r="I21" s="70"/>
    </row>
    <row r="22" spans="1:7" ht="28.5" customHeight="1">
      <c r="A22" s="24" t="s">
        <v>261</v>
      </c>
      <c r="B22" s="22" t="s">
        <v>40</v>
      </c>
      <c r="C22" s="22" t="s">
        <v>38</v>
      </c>
      <c r="D22" s="22" t="s">
        <v>91</v>
      </c>
      <c r="E22" s="15"/>
      <c r="F22" s="109">
        <f t="shared" si="1"/>
        <v>3321669.16</v>
      </c>
      <c r="G22" s="109">
        <f t="shared" si="1"/>
        <v>0</v>
      </c>
    </row>
    <row r="23" spans="1:9" ht="42.75" customHeight="1">
      <c r="A23" s="28" t="s">
        <v>68</v>
      </c>
      <c r="B23" s="22" t="s">
        <v>40</v>
      </c>
      <c r="C23" s="22" t="s">
        <v>38</v>
      </c>
      <c r="D23" s="22" t="s">
        <v>92</v>
      </c>
      <c r="E23" s="15"/>
      <c r="F23" s="109">
        <f t="shared" si="1"/>
        <v>3321669.16</v>
      </c>
      <c r="G23" s="109">
        <f t="shared" si="1"/>
        <v>0</v>
      </c>
      <c r="I23" s="70"/>
    </row>
    <row r="24" spans="1:7" ht="39" customHeight="1">
      <c r="A24" s="68" t="s">
        <v>105</v>
      </c>
      <c r="B24" s="22" t="s">
        <v>40</v>
      </c>
      <c r="C24" s="22" t="s">
        <v>38</v>
      </c>
      <c r="D24" s="22" t="s">
        <v>106</v>
      </c>
      <c r="E24" s="15"/>
      <c r="F24" s="109">
        <f>F25+F30+F40+F36</f>
        <v>3321669.16</v>
      </c>
      <c r="G24" s="109">
        <f>G25+G30+G40+G36</f>
        <v>0</v>
      </c>
    </row>
    <row r="25" spans="1:7" ht="16.5" customHeight="1">
      <c r="A25" s="17" t="s">
        <v>81</v>
      </c>
      <c r="B25" s="18" t="s">
        <v>40</v>
      </c>
      <c r="C25" s="18" t="s">
        <v>38</v>
      </c>
      <c r="D25" s="18" t="s">
        <v>110</v>
      </c>
      <c r="E25" s="18"/>
      <c r="F25" s="109">
        <f>F26</f>
        <v>1210779</v>
      </c>
      <c r="G25" s="109">
        <f>G26</f>
        <v>0</v>
      </c>
    </row>
    <row r="26" spans="1:7" ht="54" customHeight="1">
      <c r="A26" s="29" t="s">
        <v>80</v>
      </c>
      <c r="B26" s="18" t="s">
        <v>40</v>
      </c>
      <c r="C26" s="18" t="s">
        <v>38</v>
      </c>
      <c r="D26" s="18" t="s">
        <v>110</v>
      </c>
      <c r="E26" s="18" t="s">
        <v>46</v>
      </c>
      <c r="F26" s="109">
        <f>F27</f>
        <v>1210779</v>
      </c>
      <c r="G26" s="109">
        <f>G27</f>
        <v>0</v>
      </c>
    </row>
    <row r="27" spans="1:7" ht="26.25" customHeight="1">
      <c r="A27" s="30" t="s">
        <v>83</v>
      </c>
      <c r="B27" s="18" t="s">
        <v>40</v>
      </c>
      <c r="C27" s="18" t="s">
        <v>38</v>
      </c>
      <c r="D27" s="18" t="s">
        <v>110</v>
      </c>
      <c r="E27" s="18" t="s">
        <v>30</v>
      </c>
      <c r="F27" s="109">
        <f>F28+F29</f>
        <v>1210779</v>
      </c>
      <c r="G27" s="109">
        <f>G28</f>
        <v>0</v>
      </c>
    </row>
    <row r="28" spans="1:11" ht="20.25" customHeight="1">
      <c r="A28" s="27" t="s">
        <v>111</v>
      </c>
      <c r="B28" s="18" t="s">
        <v>40</v>
      </c>
      <c r="C28" s="18" t="s">
        <v>38</v>
      </c>
      <c r="D28" s="18" t="s">
        <v>110</v>
      </c>
      <c r="E28" s="18" t="s">
        <v>28</v>
      </c>
      <c r="F28" s="109">
        <v>930279</v>
      </c>
      <c r="G28" s="109">
        <v>0</v>
      </c>
      <c r="K28" s="3"/>
    </row>
    <row r="29" spans="1:11" ht="27" customHeight="1">
      <c r="A29" s="68" t="s">
        <v>116</v>
      </c>
      <c r="B29" s="18" t="s">
        <v>40</v>
      </c>
      <c r="C29" s="18" t="s">
        <v>38</v>
      </c>
      <c r="D29" s="18" t="s">
        <v>110</v>
      </c>
      <c r="E29" s="18" t="s">
        <v>115</v>
      </c>
      <c r="F29" s="109">
        <v>280500</v>
      </c>
      <c r="G29" s="109">
        <v>0</v>
      </c>
      <c r="K29" s="3"/>
    </row>
    <row r="30" spans="1:7" ht="25.5">
      <c r="A30" s="17" t="s">
        <v>78</v>
      </c>
      <c r="B30" s="18" t="s">
        <v>40</v>
      </c>
      <c r="C30" s="18" t="s">
        <v>38</v>
      </c>
      <c r="D30" s="18" t="s">
        <v>112</v>
      </c>
      <c r="E30" s="18"/>
      <c r="F30" s="110">
        <f>F31</f>
        <v>2069890.16</v>
      </c>
      <c r="G30" s="110">
        <v>0</v>
      </c>
    </row>
    <row r="31" spans="1:7" ht="54.75" customHeight="1">
      <c r="A31" s="27" t="s">
        <v>80</v>
      </c>
      <c r="B31" s="18" t="s">
        <v>40</v>
      </c>
      <c r="C31" s="18" t="s">
        <v>38</v>
      </c>
      <c r="D31" s="18" t="s">
        <v>112</v>
      </c>
      <c r="E31" s="18" t="s">
        <v>46</v>
      </c>
      <c r="F31" s="110">
        <f>F32</f>
        <v>2069890.16</v>
      </c>
      <c r="G31" s="110">
        <f>G32</f>
        <v>0</v>
      </c>
    </row>
    <row r="32" spans="1:7" ht="25.5">
      <c r="A32" s="17" t="s">
        <v>83</v>
      </c>
      <c r="B32" s="18" t="s">
        <v>40</v>
      </c>
      <c r="C32" s="18" t="s">
        <v>38</v>
      </c>
      <c r="D32" s="18" t="s">
        <v>112</v>
      </c>
      <c r="E32" s="18" t="s">
        <v>30</v>
      </c>
      <c r="F32" s="110">
        <f>F33+F34+F35</f>
        <v>2069890.16</v>
      </c>
      <c r="G32" s="110">
        <f>G33</f>
        <v>0</v>
      </c>
    </row>
    <row r="33" spans="1:7" ht="17.25" customHeight="1">
      <c r="A33" s="27" t="s">
        <v>111</v>
      </c>
      <c r="B33" s="18" t="s">
        <v>40</v>
      </c>
      <c r="C33" s="18" t="s">
        <v>38</v>
      </c>
      <c r="D33" s="18" t="s">
        <v>112</v>
      </c>
      <c r="E33" s="18" t="s">
        <v>28</v>
      </c>
      <c r="F33" s="110">
        <v>1588240.16</v>
      </c>
      <c r="G33" s="110">
        <v>0</v>
      </c>
    </row>
    <row r="34" spans="1:7" ht="25.5">
      <c r="A34" s="27" t="s">
        <v>84</v>
      </c>
      <c r="B34" s="18" t="s">
        <v>40</v>
      </c>
      <c r="C34" s="18" t="s">
        <v>38</v>
      </c>
      <c r="D34" s="18" t="s">
        <v>112</v>
      </c>
      <c r="E34" s="18" t="s">
        <v>29</v>
      </c>
      <c r="F34" s="110">
        <v>2000</v>
      </c>
      <c r="G34" s="110">
        <v>0</v>
      </c>
    </row>
    <row r="35" spans="1:12" ht="40.5" customHeight="1">
      <c r="A35" s="68" t="s">
        <v>116</v>
      </c>
      <c r="B35" s="18" t="s">
        <v>40</v>
      </c>
      <c r="C35" s="18" t="s">
        <v>38</v>
      </c>
      <c r="D35" s="18" t="s">
        <v>112</v>
      </c>
      <c r="E35" s="18" t="s">
        <v>115</v>
      </c>
      <c r="F35" s="110">
        <v>479650</v>
      </c>
      <c r="G35" s="110">
        <v>0</v>
      </c>
      <c r="J35" s="73"/>
      <c r="L35" s="3"/>
    </row>
    <row r="36" spans="1:7" ht="32.25" customHeight="1">
      <c r="A36" s="68" t="s">
        <v>160</v>
      </c>
      <c r="B36" s="18" t="s">
        <v>40</v>
      </c>
      <c r="C36" s="18" t="s">
        <v>38</v>
      </c>
      <c r="D36" s="18" t="s">
        <v>113</v>
      </c>
      <c r="E36" s="18"/>
      <c r="F36" s="110">
        <f aca="true" t="shared" si="2" ref="F36:G38">F37</f>
        <v>1000</v>
      </c>
      <c r="G36" s="110">
        <f t="shared" si="2"/>
        <v>0</v>
      </c>
    </row>
    <row r="37" spans="1:7" ht="27" customHeight="1">
      <c r="A37" s="27" t="s">
        <v>145</v>
      </c>
      <c r="B37" s="18" t="s">
        <v>40</v>
      </c>
      <c r="C37" s="18" t="s">
        <v>38</v>
      </c>
      <c r="D37" s="18" t="s">
        <v>113</v>
      </c>
      <c r="E37" s="18" t="s">
        <v>10</v>
      </c>
      <c r="F37" s="110">
        <f t="shared" si="2"/>
        <v>1000</v>
      </c>
      <c r="G37" s="110">
        <f t="shared" si="2"/>
        <v>0</v>
      </c>
    </row>
    <row r="38" spans="1:7" ht="29.25" customHeight="1">
      <c r="A38" s="30" t="s">
        <v>69</v>
      </c>
      <c r="B38" s="18" t="s">
        <v>40</v>
      </c>
      <c r="C38" s="18" t="s">
        <v>38</v>
      </c>
      <c r="D38" s="18" t="s">
        <v>113</v>
      </c>
      <c r="E38" s="18" t="s">
        <v>15</v>
      </c>
      <c r="F38" s="110">
        <f t="shared" si="2"/>
        <v>1000</v>
      </c>
      <c r="G38" s="110">
        <f t="shared" si="2"/>
        <v>0</v>
      </c>
    </row>
    <row r="39" spans="1:7" ht="18.75" customHeight="1">
      <c r="A39" s="30" t="s">
        <v>168</v>
      </c>
      <c r="B39" s="18" t="s">
        <v>40</v>
      </c>
      <c r="C39" s="18" t="s">
        <v>38</v>
      </c>
      <c r="D39" s="18" t="s">
        <v>113</v>
      </c>
      <c r="E39" s="18" t="s">
        <v>16</v>
      </c>
      <c r="F39" s="110">
        <v>1000</v>
      </c>
      <c r="G39" s="110">
        <v>0</v>
      </c>
    </row>
    <row r="40" spans="1:7" ht="47.25" customHeight="1">
      <c r="A40" s="31" t="s">
        <v>79</v>
      </c>
      <c r="B40" s="18" t="s">
        <v>40</v>
      </c>
      <c r="C40" s="18" t="s">
        <v>38</v>
      </c>
      <c r="D40" s="18" t="s">
        <v>114</v>
      </c>
      <c r="E40" s="18"/>
      <c r="F40" s="110">
        <f aca="true" t="shared" si="3" ref="F40:G42">F41</f>
        <v>40000</v>
      </c>
      <c r="G40" s="110">
        <f t="shared" si="3"/>
        <v>0</v>
      </c>
    </row>
    <row r="41" spans="1:7" ht="53.25" customHeight="1">
      <c r="A41" s="31" t="s">
        <v>80</v>
      </c>
      <c r="B41" s="18" t="s">
        <v>40</v>
      </c>
      <c r="C41" s="18" t="s">
        <v>38</v>
      </c>
      <c r="D41" s="18" t="s">
        <v>114</v>
      </c>
      <c r="E41" s="18" t="s">
        <v>46</v>
      </c>
      <c r="F41" s="110">
        <f t="shared" si="3"/>
        <v>40000</v>
      </c>
      <c r="G41" s="110">
        <f t="shared" si="3"/>
        <v>0</v>
      </c>
    </row>
    <row r="42" spans="1:7" ht="28.5" customHeight="1">
      <c r="A42" s="31" t="s">
        <v>83</v>
      </c>
      <c r="B42" s="18" t="s">
        <v>40</v>
      </c>
      <c r="C42" s="18" t="s">
        <v>38</v>
      </c>
      <c r="D42" s="18" t="s">
        <v>114</v>
      </c>
      <c r="E42" s="18" t="s">
        <v>30</v>
      </c>
      <c r="F42" s="110">
        <f t="shared" si="3"/>
        <v>40000</v>
      </c>
      <c r="G42" s="110">
        <f t="shared" si="3"/>
        <v>0</v>
      </c>
    </row>
    <row r="43" spans="1:7" ht="28.5" customHeight="1">
      <c r="A43" s="30" t="s">
        <v>84</v>
      </c>
      <c r="B43" s="18" t="s">
        <v>40</v>
      </c>
      <c r="C43" s="18" t="s">
        <v>38</v>
      </c>
      <c r="D43" s="18" t="s">
        <v>114</v>
      </c>
      <c r="E43" s="18" t="s">
        <v>29</v>
      </c>
      <c r="F43" s="110">
        <v>40000</v>
      </c>
      <c r="G43" s="110">
        <v>0</v>
      </c>
    </row>
    <row r="44" spans="1:7" ht="42" customHeight="1">
      <c r="A44" s="60" t="s">
        <v>138</v>
      </c>
      <c r="B44" s="21" t="s">
        <v>40</v>
      </c>
      <c r="C44" s="21" t="s">
        <v>133</v>
      </c>
      <c r="D44" s="21"/>
      <c r="E44" s="21"/>
      <c r="F44" s="111">
        <f>F45</f>
        <v>89138.62</v>
      </c>
      <c r="G44" s="110">
        <f>G45</f>
        <v>0</v>
      </c>
    </row>
    <row r="45" spans="1:7" ht="19.5" customHeight="1">
      <c r="A45" s="17" t="s">
        <v>66</v>
      </c>
      <c r="B45" s="18" t="s">
        <v>40</v>
      </c>
      <c r="C45" s="18" t="s">
        <v>133</v>
      </c>
      <c r="D45" s="18" t="s">
        <v>89</v>
      </c>
      <c r="E45" s="18"/>
      <c r="F45" s="110">
        <f>F46</f>
        <v>89138.62</v>
      </c>
      <c r="G45" s="110">
        <f>G46</f>
        <v>0</v>
      </c>
    </row>
    <row r="46" spans="1:7" ht="44.25" customHeight="1">
      <c r="A46" s="48" t="s">
        <v>243</v>
      </c>
      <c r="B46" s="18" t="s">
        <v>40</v>
      </c>
      <c r="C46" s="18" t="s">
        <v>133</v>
      </c>
      <c r="D46" s="18" t="s">
        <v>95</v>
      </c>
      <c r="E46" s="18"/>
      <c r="F46" s="110">
        <f>F47</f>
        <v>89138.62</v>
      </c>
      <c r="G46" s="110">
        <f>G48</f>
        <v>0</v>
      </c>
    </row>
    <row r="47" spans="1:7" ht="64.5" customHeight="1">
      <c r="A47" s="41" t="s">
        <v>244</v>
      </c>
      <c r="B47" s="18" t="s">
        <v>40</v>
      </c>
      <c r="C47" s="18" t="s">
        <v>133</v>
      </c>
      <c r="D47" s="18" t="s">
        <v>132</v>
      </c>
      <c r="E47" s="18"/>
      <c r="F47" s="110">
        <f>F48</f>
        <v>89138.62</v>
      </c>
      <c r="G47" s="110">
        <f>G48</f>
        <v>0</v>
      </c>
    </row>
    <row r="48" spans="1:7" ht="18.75" customHeight="1">
      <c r="A48" s="26" t="s">
        <v>59</v>
      </c>
      <c r="B48" s="18" t="s">
        <v>40</v>
      </c>
      <c r="C48" s="18" t="s">
        <v>133</v>
      </c>
      <c r="D48" s="18" t="s">
        <v>132</v>
      </c>
      <c r="E48" s="18" t="s">
        <v>20</v>
      </c>
      <c r="F48" s="110">
        <f>F49</f>
        <v>89138.62</v>
      </c>
      <c r="G48" s="110">
        <f>G49</f>
        <v>0</v>
      </c>
    </row>
    <row r="49" spans="1:7" ht="16.5" customHeight="1">
      <c r="A49" s="26" t="s">
        <v>2</v>
      </c>
      <c r="B49" s="18" t="s">
        <v>40</v>
      </c>
      <c r="C49" s="18" t="s">
        <v>133</v>
      </c>
      <c r="D49" s="18" t="s">
        <v>132</v>
      </c>
      <c r="E49" s="18" t="s">
        <v>60</v>
      </c>
      <c r="F49" s="110">
        <v>89138.62</v>
      </c>
      <c r="G49" s="110">
        <v>0</v>
      </c>
    </row>
    <row r="50" spans="1:7" ht="15.75">
      <c r="A50" s="32" t="s">
        <v>50</v>
      </c>
      <c r="B50" s="15" t="s">
        <v>40</v>
      </c>
      <c r="C50" s="15" t="s">
        <v>49</v>
      </c>
      <c r="D50" s="18"/>
      <c r="E50" s="18"/>
      <c r="F50" s="111">
        <f aca="true" t="shared" si="4" ref="F50:G54">F51</f>
        <v>20000</v>
      </c>
      <c r="G50" s="111">
        <f t="shared" si="4"/>
        <v>0</v>
      </c>
    </row>
    <row r="51" spans="1:7" ht="14.25" customHeight="1">
      <c r="A51" s="17" t="s">
        <v>66</v>
      </c>
      <c r="B51" s="22" t="s">
        <v>40</v>
      </c>
      <c r="C51" s="22" t="s">
        <v>49</v>
      </c>
      <c r="D51" s="18" t="s">
        <v>89</v>
      </c>
      <c r="E51" s="18"/>
      <c r="F51" s="109">
        <f t="shared" si="4"/>
        <v>20000</v>
      </c>
      <c r="G51" s="109">
        <f t="shared" si="4"/>
        <v>0</v>
      </c>
    </row>
    <row r="52" spans="1:7" ht="15.75" customHeight="1">
      <c r="A52" s="17" t="s">
        <v>82</v>
      </c>
      <c r="B52" s="22" t="s">
        <v>40</v>
      </c>
      <c r="C52" s="22" t="s">
        <v>49</v>
      </c>
      <c r="D52" s="18" t="s">
        <v>96</v>
      </c>
      <c r="E52" s="18"/>
      <c r="F52" s="109">
        <f t="shared" si="4"/>
        <v>20000</v>
      </c>
      <c r="G52" s="109">
        <f t="shared" si="4"/>
        <v>0</v>
      </c>
    </row>
    <row r="53" spans="1:7" ht="21" customHeight="1">
      <c r="A53" s="17" t="s">
        <v>85</v>
      </c>
      <c r="B53" s="22" t="s">
        <v>40</v>
      </c>
      <c r="C53" s="22" t="s">
        <v>49</v>
      </c>
      <c r="D53" s="18" t="s">
        <v>93</v>
      </c>
      <c r="E53" s="18"/>
      <c r="F53" s="110">
        <f t="shared" si="4"/>
        <v>20000</v>
      </c>
      <c r="G53" s="110">
        <f t="shared" si="4"/>
        <v>0</v>
      </c>
    </row>
    <row r="54" spans="1:7" ht="17.25" customHeight="1">
      <c r="A54" s="24" t="s">
        <v>52</v>
      </c>
      <c r="B54" s="22" t="s">
        <v>40</v>
      </c>
      <c r="C54" s="22" t="s">
        <v>49</v>
      </c>
      <c r="D54" s="18" t="s">
        <v>93</v>
      </c>
      <c r="E54" s="18" t="s">
        <v>51</v>
      </c>
      <c r="F54" s="110">
        <f t="shared" si="4"/>
        <v>20000</v>
      </c>
      <c r="G54" s="110">
        <f t="shared" si="4"/>
        <v>0</v>
      </c>
    </row>
    <row r="55" spans="1:11" ht="18.75" customHeight="1">
      <c r="A55" s="24" t="s">
        <v>54</v>
      </c>
      <c r="B55" s="22" t="s">
        <v>40</v>
      </c>
      <c r="C55" s="22" t="s">
        <v>49</v>
      </c>
      <c r="D55" s="18" t="s">
        <v>93</v>
      </c>
      <c r="E55" s="18" t="s">
        <v>53</v>
      </c>
      <c r="F55" s="110">
        <v>20000</v>
      </c>
      <c r="G55" s="110">
        <v>0</v>
      </c>
      <c r="K55" s="3"/>
    </row>
    <row r="56" spans="1:7" ht="16.5" customHeight="1">
      <c r="A56" s="33" t="s">
        <v>48</v>
      </c>
      <c r="B56" s="15" t="s">
        <v>40</v>
      </c>
      <c r="C56" s="15" t="s">
        <v>35</v>
      </c>
      <c r="D56" s="15" t="s">
        <v>27</v>
      </c>
      <c r="E56" s="15"/>
      <c r="F56" s="108">
        <f>F57+F65+F77</f>
        <v>2740000</v>
      </c>
      <c r="G56" s="108">
        <f>G57+G65+G77</f>
        <v>4000</v>
      </c>
    </row>
    <row r="57" spans="1:7" ht="29.25" customHeight="1">
      <c r="A57" s="34" t="s">
        <v>262</v>
      </c>
      <c r="B57" s="22" t="s">
        <v>40</v>
      </c>
      <c r="C57" s="22" t="s">
        <v>35</v>
      </c>
      <c r="D57" s="22" t="s">
        <v>91</v>
      </c>
      <c r="E57" s="15"/>
      <c r="F57" s="109">
        <f>F58</f>
        <v>4000</v>
      </c>
      <c r="G57" s="109">
        <f>G58</f>
        <v>4000</v>
      </c>
    </row>
    <row r="58" spans="1:7" ht="47.25" customHeight="1">
      <c r="A58" s="24" t="s">
        <v>68</v>
      </c>
      <c r="B58" s="22" t="s">
        <v>40</v>
      </c>
      <c r="C58" s="22" t="s">
        <v>35</v>
      </c>
      <c r="D58" s="22" t="s">
        <v>92</v>
      </c>
      <c r="E58" s="15"/>
      <c r="F58" s="109">
        <f>F60</f>
        <v>4000</v>
      </c>
      <c r="G58" s="109">
        <f>G60</f>
        <v>4000</v>
      </c>
    </row>
    <row r="59" spans="1:8" ht="52.5" customHeight="1">
      <c r="A59" s="68" t="s">
        <v>105</v>
      </c>
      <c r="B59" s="22" t="s">
        <v>40</v>
      </c>
      <c r="C59" s="22" t="s">
        <v>35</v>
      </c>
      <c r="D59" s="22" t="s">
        <v>106</v>
      </c>
      <c r="E59" s="15"/>
      <c r="F59" s="109">
        <f aca="true" t="shared" si="5" ref="F59:G61">F60</f>
        <v>4000</v>
      </c>
      <c r="G59" s="109">
        <f t="shared" si="5"/>
        <v>4000</v>
      </c>
      <c r="H59" s="119"/>
    </row>
    <row r="60" spans="1:7" ht="78.75" customHeight="1">
      <c r="A60" s="24" t="s">
        <v>143</v>
      </c>
      <c r="B60" s="18" t="s">
        <v>40</v>
      </c>
      <c r="C60" s="18" t="s">
        <v>35</v>
      </c>
      <c r="D60" s="35" t="s">
        <v>109</v>
      </c>
      <c r="E60" s="18"/>
      <c r="F60" s="112">
        <f t="shared" si="5"/>
        <v>4000</v>
      </c>
      <c r="G60" s="112">
        <f t="shared" si="5"/>
        <v>4000</v>
      </c>
    </row>
    <row r="61" spans="1:7" ht="28.5" customHeight="1">
      <c r="A61" s="27" t="s">
        <v>145</v>
      </c>
      <c r="B61" s="22" t="s">
        <v>40</v>
      </c>
      <c r="C61" s="22" t="s">
        <v>35</v>
      </c>
      <c r="D61" s="35" t="s">
        <v>109</v>
      </c>
      <c r="E61" s="36">
        <v>200</v>
      </c>
      <c r="F61" s="112">
        <f t="shared" si="5"/>
        <v>4000</v>
      </c>
      <c r="G61" s="112">
        <f t="shared" si="5"/>
        <v>4000</v>
      </c>
    </row>
    <row r="62" spans="1:7" ht="27" customHeight="1">
      <c r="A62" s="30" t="s">
        <v>69</v>
      </c>
      <c r="B62" s="18" t="s">
        <v>40</v>
      </c>
      <c r="C62" s="18" t="s">
        <v>35</v>
      </c>
      <c r="D62" s="35" t="s">
        <v>109</v>
      </c>
      <c r="E62" s="36">
        <v>240</v>
      </c>
      <c r="F62" s="112">
        <f>F63+F64</f>
        <v>4000</v>
      </c>
      <c r="G62" s="112">
        <f>G63+G64</f>
        <v>4000</v>
      </c>
    </row>
    <row r="63" spans="1:7" ht="27" customHeight="1">
      <c r="A63" s="30" t="s">
        <v>56</v>
      </c>
      <c r="B63" s="18" t="s">
        <v>40</v>
      </c>
      <c r="C63" s="18" t="s">
        <v>35</v>
      </c>
      <c r="D63" s="35" t="s">
        <v>109</v>
      </c>
      <c r="E63" s="36">
        <v>242</v>
      </c>
      <c r="F63" s="112">
        <v>1700</v>
      </c>
      <c r="G63" s="112">
        <v>1700</v>
      </c>
    </row>
    <row r="64" spans="1:7" ht="18" customHeight="1">
      <c r="A64" s="37" t="s">
        <v>169</v>
      </c>
      <c r="B64" s="18" t="s">
        <v>40</v>
      </c>
      <c r="C64" s="18" t="s">
        <v>35</v>
      </c>
      <c r="D64" s="35" t="s">
        <v>109</v>
      </c>
      <c r="E64" s="36">
        <v>244</v>
      </c>
      <c r="F64" s="112">
        <v>2300</v>
      </c>
      <c r="G64" s="112">
        <v>2300</v>
      </c>
    </row>
    <row r="65" spans="1:7" ht="38.25">
      <c r="A65" s="39" t="s">
        <v>263</v>
      </c>
      <c r="B65" s="18" t="s">
        <v>40</v>
      </c>
      <c r="C65" s="18" t="s">
        <v>35</v>
      </c>
      <c r="D65" s="18" t="s">
        <v>94</v>
      </c>
      <c r="E65" s="18"/>
      <c r="F65" s="112">
        <f>F66</f>
        <v>2685000</v>
      </c>
      <c r="G65" s="112">
        <f>G66</f>
        <v>0</v>
      </c>
    </row>
    <row r="66" spans="1:7" ht="38.25">
      <c r="A66" s="26" t="s">
        <v>264</v>
      </c>
      <c r="B66" s="18" t="s">
        <v>40</v>
      </c>
      <c r="C66" s="18" t="s">
        <v>35</v>
      </c>
      <c r="D66" s="18" t="s">
        <v>233</v>
      </c>
      <c r="E66" s="18"/>
      <c r="F66" s="112">
        <f>F67</f>
        <v>2685000</v>
      </c>
      <c r="G66" s="112">
        <f>G67</f>
        <v>0</v>
      </c>
    </row>
    <row r="67" spans="1:7" ht="53.25" customHeight="1">
      <c r="A67" s="26" t="s">
        <v>265</v>
      </c>
      <c r="B67" s="18" t="s">
        <v>40</v>
      </c>
      <c r="C67" s="18" t="s">
        <v>35</v>
      </c>
      <c r="D67" s="18" t="s">
        <v>234</v>
      </c>
      <c r="E67" s="18"/>
      <c r="F67" s="112">
        <f>F68+F73</f>
        <v>2685000</v>
      </c>
      <c r="G67" s="112">
        <f>G68+G73</f>
        <v>0</v>
      </c>
    </row>
    <row r="68" spans="1:7" ht="25.5">
      <c r="A68" s="27" t="s">
        <v>145</v>
      </c>
      <c r="B68" s="18" t="s">
        <v>40</v>
      </c>
      <c r="C68" s="18" t="s">
        <v>35</v>
      </c>
      <c r="D68" s="18" t="s">
        <v>234</v>
      </c>
      <c r="E68" s="18" t="s">
        <v>10</v>
      </c>
      <c r="F68" s="112">
        <f>F69</f>
        <v>2670000</v>
      </c>
      <c r="G68" s="112">
        <f>G69</f>
        <v>0</v>
      </c>
    </row>
    <row r="69" spans="1:7" ht="25.5">
      <c r="A69" s="30" t="s">
        <v>69</v>
      </c>
      <c r="B69" s="18" t="s">
        <v>40</v>
      </c>
      <c r="C69" s="18" t="s">
        <v>35</v>
      </c>
      <c r="D69" s="18" t="s">
        <v>234</v>
      </c>
      <c r="E69" s="18" t="s">
        <v>15</v>
      </c>
      <c r="F69" s="112">
        <f>F70+F71+F72</f>
        <v>2670000</v>
      </c>
      <c r="G69" s="112">
        <f>G70+G71</f>
        <v>0</v>
      </c>
    </row>
    <row r="70" spans="1:7" ht="30" customHeight="1">
      <c r="A70" s="26" t="s">
        <v>56</v>
      </c>
      <c r="B70" s="18" t="s">
        <v>40</v>
      </c>
      <c r="C70" s="18" t="s">
        <v>35</v>
      </c>
      <c r="D70" s="18" t="s">
        <v>234</v>
      </c>
      <c r="E70" s="18" t="s">
        <v>17</v>
      </c>
      <c r="F70" s="112">
        <v>320000</v>
      </c>
      <c r="G70" s="112">
        <v>0</v>
      </c>
    </row>
    <row r="71" spans="1:7" ht="15.75" customHeight="1">
      <c r="A71" s="30" t="s">
        <v>168</v>
      </c>
      <c r="B71" s="18" t="s">
        <v>40</v>
      </c>
      <c r="C71" s="18" t="s">
        <v>35</v>
      </c>
      <c r="D71" s="18" t="s">
        <v>234</v>
      </c>
      <c r="E71" s="18" t="s">
        <v>16</v>
      </c>
      <c r="F71" s="112">
        <v>1850000</v>
      </c>
      <c r="G71" s="112">
        <v>0</v>
      </c>
    </row>
    <row r="72" spans="1:7" ht="15.75" customHeight="1">
      <c r="A72" s="30" t="s">
        <v>247</v>
      </c>
      <c r="B72" s="18" t="s">
        <v>40</v>
      </c>
      <c r="C72" s="18" t="s">
        <v>35</v>
      </c>
      <c r="D72" s="18" t="s">
        <v>234</v>
      </c>
      <c r="E72" s="18" t="s">
        <v>246</v>
      </c>
      <c r="F72" s="112">
        <v>500000</v>
      </c>
      <c r="G72" s="112">
        <v>0</v>
      </c>
    </row>
    <row r="73" spans="1:7" ht="12.75">
      <c r="A73" s="24" t="s">
        <v>52</v>
      </c>
      <c r="B73" s="18" t="s">
        <v>40</v>
      </c>
      <c r="C73" s="18" t="s">
        <v>35</v>
      </c>
      <c r="D73" s="18" t="s">
        <v>234</v>
      </c>
      <c r="E73" s="74" t="s">
        <v>51</v>
      </c>
      <c r="F73" s="110">
        <f>F74</f>
        <v>15000</v>
      </c>
      <c r="G73" s="110">
        <f>G74</f>
        <v>0</v>
      </c>
    </row>
    <row r="74" spans="1:7" ht="12.75">
      <c r="A74" s="24" t="s">
        <v>139</v>
      </c>
      <c r="B74" s="18" t="s">
        <v>40</v>
      </c>
      <c r="C74" s="18" t="s">
        <v>35</v>
      </c>
      <c r="D74" s="18" t="s">
        <v>234</v>
      </c>
      <c r="E74" s="74" t="s">
        <v>141</v>
      </c>
      <c r="F74" s="110">
        <f>F76+F75</f>
        <v>15000</v>
      </c>
      <c r="G74" s="110">
        <f>G76</f>
        <v>0</v>
      </c>
    </row>
    <row r="75" spans="1:7" ht="12.75">
      <c r="A75" s="75" t="s">
        <v>179</v>
      </c>
      <c r="B75" s="18" t="s">
        <v>40</v>
      </c>
      <c r="C75" s="18" t="s">
        <v>35</v>
      </c>
      <c r="D75" s="18" t="s">
        <v>234</v>
      </c>
      <c r="E75" s="74">
        <v>852</v>
      </c>
      <c r="F75" s="110">
        <v>8000</v>
      </c>
      <c r="G75" s="110">
        <v>0</v>
      </c>
    </row>
    <row r="76" spans="1:7" ht="12.75">
      <c r="A76" s="24" t="s">
        <v>140</v>
      </c>
      <c r="B76" s="18" t="s">
        <v>40</v>
      </c>
      <c r="C76" s="18" t="s">
        <v>35</v>
      </c>
      <c r="D76" s="18" t="s">
        <v>234</v>
      </c>
      <c r="E76" s="74">
        <v>853</v>
      </c>
      <c r="F76" s="110">
        <v>7000</v>
      </c>
      <c r="G76" s="110">
        <v>0</v>
      </c>
    </row>
    <row r="77" spans="1:7" ht="39.75" customHeight="1">
      <c r="A77" s="39" t="s">
        <v>266</v>
      </c>
      <c r="B77" s="18" t="s">
        <v>40</v>
      </c>
      <c r="C77" s="18" t="s">
        <v>35</v>
      </c>
      <c r="D77" s="18" t="s">
        <v>150</v>
      </c>
      <c r="E77" s="18"/>
      <c r="F77" s="112">
        <f>F82+F87</f>
        <v>51000</v>
      </c>
      <c r="G77" s="112">
        <f>G79</f>
        <v>0</v>
      </c>
    </row>
    <row r="78" spans="1:7" ht="25.5">
      <c r="A78" s="39" t="s">
        <v>185</v>
      </c>
      <c r="B78" s="18" t="s">
        <v>40</v>
      </c>
      <c r="C78" s="18" t="s">
        <v>35</v>
      </c>
      <c r="D78" s="18" t="s">
        <v>171</v>
      </c>
      <c r="E78" s="18"/>
      <c r="F78" s="112">
        <f aca="true" t="shared" si="6" ref="F78:G81">F79</f>
        <v>50000</v>
      </c>
      <c r="G78" s="112">
        <f t="shared" si="6"/>
        <v>0</v>
      </c>
    </row>
    <row r="79" spans="1:7" ht="15" customHeight="1">
      <c r="A79" s="26" t="s">
        <v>189</v>
      </c>
      <c r="B79" s="18" t="s">
        <v>40</v>
      </c>
      <c r="C79" s="18" t="s">
        <v>35</v>
      </c>
      <c r="D79" s="18" t="s">
        <v>158</v>
      </c>
      <c r="E79" s="18"/>
      <c r="F79" s="112">
        <f t="shared" si="6"/>
        <v>50000</v>
      </c>
      <c r="G79" s="112">
        <f t="shared" si="6"/>
        <v>0</v>
      </c>
    </row>
    <row r="80" spans="1:7" ht="25.5">
      <c r="A80" s="27" t="s">
        <v>145</v>
      </c>
      <c r="B80" s="18" t="s">
        <v>40</v>
      </c>
      <c r="C80" s="18" t="s">
        <v>35</v>
      </c>
      <c r="D80" s="18" t="s">
        <v>158</v>
      </c>
      <c r="E80" s="18" t="s">
        <v>10</v>
      </c>
      <c r="F80" s="112">
        <f t="shared" si="6"/>
        <v>50000</v>
      </c>
      <c r="G80" s="112">
        <f t="shared" si="6"/>
        <v>0</v>
      </c>
    </row>
    <row r="81" spans="1:7" ht="25.5">
      <c r="A81" s="30" t="s">
        <v>69</v>
      </c>
      <c r="B81" s="18" t="s">
        <v>40</v>
      </c>
      <c r="C81" s="18" t="s">
        <v>35</v>
      </c>
      <c r="D81" s="18" t="s">
        <v>158</v>
      </c>
      <c r="E81" s="18" t="s">
        <v>15</v>
      </c>
      <c r="F81" s="112">
        <f t="shared" si="6"/>
        <v>50000</v>
      </c>
      <c r="G81" s="112">
        <f t="shared" si="6"/>
        <v>0</v>
      </c>
    </row>
    <row r="82" spans="1:7" ht="14.25" customHeight="1">
      <c r="A82" s="30" t="s">
        <v>169</v>
      </c>
      <c r="B82" s="18" t="s">
        <v>40</v>
      </c>
      <c r="C82" s="18" t="s">
        <v>35</v>
      </c>
      <c r="D82" s="18" t="s">
        <v>158</v>
      </c>
      <c r="E82" s="18" t="s">
        <v>16</v>
      </c>
      <c r="F82" s="112">
        <v>50000</v>
      </c>
      <c r="G82" s="112">
        <v>0</v>
      </c>
    </row>
    <row r="83" spans="1:7" ht="16.5" customHeight="1">
      <c r="A83" s="30" t="s">
        <v>186</v>
      </c>
      <c r="B83" s="18" t="s">
        <v>40</v>
      </c>
      <c r="C83" s="18" t="s">
        <v>35</v>
      </c>
      <c r="D83" s="18" t="s">
        <v>170</v>
      </c>
      <c r="E83" s="18"/>
      <c r="F83" s="112">
        <f aca="true" t="shared" si="7" ref="F83:G86">F84</f>
        <v>1000</v>
      </c>
      <c r="G83" s="112">
        <f t="shared" si="7"/>
        <v>0</v>
      </c>
    </row>
    <row r="84" spans="1:7" ht="12.75">
      <c r="A84" s="26" t="s">
        <v>187</v>
      </c>
      <c r="B84" s="18" t="s">
        <v>40</v>
      </c>
      <c r="C84" s="18" t="s">
        <v>35</v>
      </c>
      <c r="D84" s="18" t="s">
        <v>159</v>
      </c>
      <c r="E84" s="18"/>
      <c r="F84" s="112">
        <f t="shared" si="7"/>
        <v>1000</v>
      </c>
      <c r="G84" s="112">
        <f t="shared" si="7"/>
        <v>0</v>
      </c>
    </row>
    <row r="85" spans="1:7" ht="25.5">
      <c r="A85" s="27" t="s">
        <v>145</v>
      </c>
      <c r="B85" s="18" t="s">
        <v>40</v>
      </c>
      <c r="C85" s="18" t="s">
        <v>35</v>
      </c>
      <c r="D85" s="18" t="s">
        <v>159</v>
      </c>
      <c r="E85" s="18" t="s">
        <v>10</v>
      </c>
      <c r="F85" s="112">
        <f t="shared" si="7"/>
        <v>1000</v>
      </c>
      <c r="G85" s="112">
        <f t="shared" si="7"/>
        <v>0</v>
      </c>
    </row>
    <row r="86" spans="1:7" ht="25.5">
      <c r="A86" s="30" t="s">
        <v>69</v>
      </c>
      <c r="B86" s="18" t="s">
        <v>40</v>
      </c>
      <c r="C86" s="18" t="s">
        <v>35</v>
      </c>
      <c r="D86" s="18" t="s">
        <v>159</v>
      </c>
      <c r="E86" s="18" t="s">
        <v>15</v>
      </c>
      <c r="F86" s="112">
        <f t="shared" si="7"/>
        <v>1000</v>
      </c>
      <c r="G86" s="112">
        <f t="shared" si="7"/>
        <v>0</v>
      </c>
    </row>
    <row r="87" spans="1:7" ht="13.5" customHeight="1">
      <c r="A87" s="30" t="s">
        <v>169</v>
      </c>
      <c r="B87" s="18" t="s">
        <v>40</v>
      </c>
      <c r="C87" s="18" t="s">
        <v>35</v>
      </c>
      <c r="D87" s="18" t="s">
        <v>159</v>
      </c>
      <c r="E87" s="18" t="s">
        <v>16</v>
      </c>
      <c r="F87" s="112">
        <v>1000</v>
      </c>
      <c r="G87" s="112">
        <v>0</v>
      </c>
    </row>
    <row r="88" spans="1:7" ht="15.75" customHeight="1">
      <c r="A88" s="33" t="s">
        <v>23</v>
      </c>
      <c r="B88" s="15" t="s">
        <v>41</v>
      </c>
      <c r="C88" s="15"/>
      <c r="D88" s="15" t="s">
        <v>27</v>
      </c>
      <c r="E88" s="15"/>
      <c r="F88" s="108">
        <f aca="true" t="shared" si="8" ref="F88:G92">F89</f>
        <v>216700</v>
      </c>
      <c r="G88" s="108">
        <f t="shared" si="8"/>
        <v>216700</v>
      </c>
    </row>
    <row r="89" spans="1:7" ht="18" customHeight="1">
      <c r="A89" s="42" t="s">
        <v>44</v>
      </c>
      <c r="B89" s="15" t="s">
        <v>41</v>
      </c>
      <c r="C89" s="15" t="s">
        <v>42</v>
      </c>
      <c r="D89" s="15" t="s">
        <v>27</v>
      </c>
      <c r="E89" s="15"/>
      <c r="F89" s="108">
        <f t="shared" si="8"/>
        <v>216700</v>
      </c>
      <c r="G89" s="108">
        <f t="shared" si="8"/>
        <v>216700</v>
      </c>
    </row>
    <row r="90" spans="1:7" ht="26.25" customHeight="1">
      <c r="A90" s="34" t="s">
        <v>267</v>
      </c>
      <c r="B90" s="22" t="s">
        <v>41</v>
      </c>
      <c r="C90" s="22" t="s">
        <v>42</v>
      </c>
      <c r="D90" s="22" t="s">
        <v>91</v>
      </c>
      <c r="E90" s="15"/>
      <c r="F90" s="110">
        <f t="shared" si="8"/>
        <v>216700</v>
      </c>
      <c r="G90" s="110">
        <f t="shared" si="8"/>
        <v>216700</v>
      </c>
    </row>
    <row r="91" spans="1:7" ht="43.5" customHeight="1">
      <c r="A91" s="28" t="s">
        <v>68</v>
      </c>
      <c r="B91" s="18" t="s">
        <v>41</v>
      </c>
      <c r="C91" s="18" t="s">
        <v>42</v>
      </c>
      <c r="D91" s="18" t="s">
        <v>92</v>
      </c>
      <c r="E91" s="18"/>
      <c r="F91" s="110">
        <f t="shared" si="8"/>
        <v>216700</v>
      </c>
      <c r="G91" s="110">
        <f t="shared" si="8"/>
        <v>216700</v>
      </c>
    </row>
    <row r="92" spans="1:7" ht="34.5" customHeight="1">
      <c r="A92" s="43" t="s">
        <v>223</v>
      </c>
      <c r="B92" s="18" t="s">
        <v>41</v>
      </c>
      <c r="C92" s="18" t="s">
        <v>42</v>
      </c>
      <c r="D92" s="18" t="s">
        <v>117</v>
      </c>
      <c r="E92" s="18"/>
      <c r="F92" s="110">
        <f t="shared" si="8"/>
        <v>216700</v>
      </c>
      <c r="G92" s="110">
        <f t="shared" si="8"/>
        <v>216700</v>
      </c>
    </row>
    <row r="93" spans="1:8" ht="26.25" customHeight="1">
      <c r="A93" s="44" t="s">
        <v>74</v>
      </c>
      <c r="B93" s="18" t="s">
        <v>41</v>
      </c>
      <c r="C93" s="18" t="s">
        <v>42</v>
      </c>
      <c r="D93" s="18" t="s">
        <v>118</v>
      </c>
      <c r="E93" s="18"/>
      <c r="F93" s="110">
        <f>F94+F99</f>
        <v>216700</v>
      </c>
      <c r="G93" s="110">
        <f>G94+G99</f>
        <v>216700</v>
      </c>
      <c r="H93" s="119"/>
    </row>
    <row r="94" spans="1:7" ht="57.75" customHeight="1">
      <c r="A94" s="45" t="s">
        <v>80</v>
      </c>
      <c r="B94" s="18" t="s">
        <v>41</v>
      </c>
      <c r="C94" s="18" t="s">
        <v>42</v>
      </c>
      <c r="D94" s="18" t="s">
        <v>118</v>
      </c>
      <c r="E94" s="18" t="s">
        <v>46</v>
      </c>
      <c r="F94" s="110">
        <f>F95</f>
        <v>206700</v>
      </c>
      <c r="G94" s="110">
        <f>G95</f>
        <v>206700</v>
      </c>
    </row>
    <row r="95" spans="1:7" ht="30.75" customHeight="1">
      <c r="A95" s="44" t="s">
        <v>83</v>
      </c>
      <c r="B95" s="18" t="s">
        <v>41</v>
      </c>
      <c r="C95" s="18" t="s">
        <v>42</v>
      </c>
      <c r="D95" s="18" t="s">
        <v>118</v>
      </c>
      <c r="E95" s="18" t="s">
        <v>30</v>
      </c>
      <c r="F95" s="110">
        <f>F96+F98+F97</f>
        <v>206700</v>
      </c>
      <c r="G95" s="110">
        <f>G96+G98+G97</f>
        <v>206700</v>
      </c>
    </row>
    <row r="96" spans="1:7" ht="19.5" customHeight="1">
      <c r="A96" s="29" t="s">
        <v>111</v>
      </c>
      <c r="B96" s="18" t="s">
        <v>41</v>
      </c>
      <c r="C96" s="18" t="s">
        <v>42</v>
      </c>
      <c r="D96" s="18" t="s">
        <v>118</v>
      </c>
      <c r="E96" s="18" t="s">
        <v>28</v>
      </c>
      <c r="F96" s="110">
        <v>157500</v>
      </c>
      <c r="G96" s="110">
        <f>F96</f>
        <v>157500</v>
      </c>
    </row>
    <row r="97" spans="1:7" ht="30" customHeight="1">
      <c r="A97" s="29" t="s">
        <v>84</v>
      </c>
      <c r="B97" s="18" t="s">
        <v>41</v>
      </c>
      <c r="C97" s="18" t="s">
        <v>42</v>
      </c>
      <c r="D97" s="18" t="s">
        <v>118</v>
      </c>
      <c r="E97" s="18" t="s">
        <v>29</v>
      </c>
      <c r="F97" s="110">
        <v>2000</v>
      </c>
      <c r="G97" s="110">
        <f>F97</f>
        <v>2000</v>
      </c>
    </row>
    <row r="98" spans="1:7" ht="42.75" customHeight="1">
      <c r="A98" s="68" t="s">
        <v>116</v>
      </c>
      <c r="B98" s="18" t="s">
        <v>41</v>
      </c>
      <c r="C98" s="18" t="s">
        <v>42</v>
      </c>
      <c r="D98" s="18" t="s">
        <v>118</v>
      </c>
      <c r="E98" s="18" t="s">
        <v>115</v>
      </c>
      <c r="F98" s="110">
        <v>47200</v>
      </c>
      <c r="G98" s="110">
        <f>F98</f>
        <v>47200</v>
      </c>
    </row>
    <row r="99" spans="1:7" ht="30.75" customHeight="1">
      <c r="A99" s="68" t="s">
        <v>145</v>
      </c>
      <c r="B99" s="18" t="s">
        <v>41</v>
      </c>
      <c r="C99" s="18" t="s">
        <v>42</v>
      </c>
      <c r="D99" s="18" t="s">
        <v>118</v>
      </c>
      <c r="E99" s="18" t="s">
        <v>10</v>
      </c>
      <c r="F99" s="110">
        <f>F100</f>
        <v>10000</v>
      </c>
      <c r="G99" s="110">
        <f>G100</f>
        <v>10000</v>
      </c>
    </row>
    <row r="100" spans="1:7" ht="32.25" customHeight="1">
      <c r="A100" s="30" t="s">
        <v>69</v>
      </c>
      <c r="B100" s="18" t="s">
        <v>41</v>
      </c>
      <c r="C100" s="18" t="s">
        <v>42</v>
      </c>
      <c r="D100" s="18" t="s">
        <v>118</v>
      </c>
      <c r="E100" s="18" t="s">
        <v>15</v>
      </c>
      <c r="F100" s="110">
        <f>F101</f>
        <v>10000</v>
      </c>
      <c r="G100" s="110">
        <f>G101</f>
        <v>10000</v>
      </c>
    </row>
    <row r="101" spans="1:7" ht="18" customHeight="1">
      <c r="A101" s="68" t="s">
        <v>168</v>
      </c>
      <c r="B101" s="18" t="s">
        <v>41</v>
      </c>
      <c r="C101" s="18" t="s">
        <v>42</v>
      </c>
      <c r="D101" s="18" t="s">
        <v>118</v>
      </c>
      <c r="E101" s="18" t="s">
        <v>16</v>
      </c>
      <c r="F101" s="110">
        <v>10000</v>
      </c>
      <c r="G101" s="110">
        <f>F101</f>
        <v>10000</v>
      </c>
    </row>
    <row r="102" spans="1:7" ht="33" customHeight="1">
      <c r="A102" s="46" t="s">
        <v>13</v>
      </c>
      <c r="B102" s="15" t="s">
        <v>42</v>
      </c>
      <c r="C102" s="18"/>
      <c r="D102" s="18"/>
      <c r="E102" s="18"/>
      <c r="F102" s="111">
        <f>F103+F115</f>
        <v>206984.6</v>
      </c>
      <c r="G102" s="111">
        <f>G103+G115</f>
        <v>0</v>
      </c>
    </row>
    <row r="103" spans="1:7" ht="44.25" customHeight="1">
      <c r="A103" s="47" t="s">
        <v>242</v>
      </c>
      <c r="B103" s="15" t="s">
        <v>42</v>
      </c>
      <c r="C103" s="15" t="s">
        <v>43</v>
      </c>
      <c r="D103" s="18"/>
      <c r="E103" s="18"/>
      <c r="F103" s="111">
        <f>F104</f>
        <v>92000</v>
      </c>
      <c r="G103" s="111">
        <f>G104</f>
        <v>0</v>
      </c>
    </row>
    <row r="104" spans="1:7" ht="58.5" customHeight="1">
      <c r="A104" s="83" t="s">
        <v>268</v>
      </c>
      <c r="B104" s="84" t="s">
        <v>42</v>
      </c>
      <c r="C104" s="84" t="s">
        <v>43</v>
      </c>
      <c r="D104" s="85" t="s">
        <v>194</v>
      </c>
      <c r="E104" s="84"/>
      <c r="F104" s="109">
        <f>F105+F110</f>
        <v>92000</v>
      </c>
      <c r="G104" s="111">
        <f>G105+G109+G114</f>
        <v>0</v>
      </c>
    </row>
    <row r="105" spans="1:7" ht="33.75" customHeight="1">
      <c r="A105" s="86" t="s">
        <v>195</v>
      </c>
      <c r="B105" s="84" t="s">
        <v>42</v>
      </c>
      <c r="C105" s="84" t="s">
        <v>43</v>
      </c>
      <c r="D105" s="87" t="s">
        <v>196</v>
      </c>
      <c r="E105" s="84"/>
      <c r="F105" s="109">
        <f aca="true" t="shared" si="9" ref="F105:G107">F106</f>
        <v>60000</v>
      </c>
      <c r="G105" s="109">
        <f t="shared" si="9"/>
        <v>0</v>
      </c>
    </row>
    <row r="106" spans="1:7" ht="33.75" customHeight="1">
      <c r="A106" s="88" t="s">
        <v>72</v>
      </c>
      <c r="B106" s="84" t="s">
        <v>42</v>
      </c>
      <c r="C106" s="84" t="s">
        <v>43</v>
      </c>
      <c r="D106" s="87" t="s">
        <v>197</v>
      </c>
      <c r="E106" s="84"/>
      <c r="F106" s="109">
        <f t="shared" si="9"/>
        <v>60000</v>
      </c>
      <c r="G106" s="109">
        <f t="shared" si="9"/>
        <v>0</v>
      </c>
    </row>
    <row r="107" spans="1:7" ht="27.75" customHeight="1">
      <c r="A107" s="89" t="s">
        <v>145</v>
      </c>
      <c r="B107" s="84" t="s">
        <v>42</v>
      </c>
      <c r="C107" s="84" t="s">
        <v>43</v>
      </c>
      <c r="D107" s="87" t="s">
        <v>197</v>
      </c>
      <c r="E107" s="84" t="s">
        <v>10</v>
      </c>
      <c r="F107" s="109">
        <f t="shared" si="9"/>
        <v>60000</v>
      </c>
      <c r="G107" s="109">
        <f t="shared" si="9"/>
        <v>0</v>
      </c>
    </row>
    <row r="108" spans="1:7" ht="25.5" customHeight="1">
      <c r="A108" s="90" t="s">
        <v>69</v>
      </c>
      <c r="B108" s="84" t="s">
        <v>42</v>
      </c>
      <c r="C108" s="84" t="s">
        <v>43</v>
      </c>
      <c r="D108" s="87" t="s">
        <v>197</v>
      </c>
      <c r="E108" s="84" t="s">
        <v>15</v>
      </c>
      <c r="F108" s="113">
        <f>F109</f>
        <v>60000</v>
      </c>
      <c r="G108" s="109">
        <v>0</v>
      </c>
    </row>
    <row r="109" spans="1:7" ht="17.25" customHeight="1">
      <c r="A109" s="90" t="s">
        <v>169</v>
      </c>
      <c r="B109" s="84" t="s">
        <v>42</v>
      </c>
      <c r="C109" s="84" t="s">
        <v>43</v>
      </c>
      <c r="D109" s="87" t="s">
        <v>197</v>
      </c>
      <c r="E109" s="84" t="s">
        <v>16</v>
      </c>
      <c r="F109" s="109">
        <v>60000</v>
      </c>
      <c r="G109" s="109">
        <f>G110</f>
        <v>0</v>
      </c>
    </row>
    <row r="110" spans="1:7" ht="33" customHeight="1">
      <c r="A110" s="86" t="s">
        <v>198</v>
      </c>
      <c r="B110" s="84" t="s">
        <v>42</v>
      </c>
      <c r="C110" s="84" t="s">
        <v>43</v>
      </c>
      <c r="D110" s="91" t="s">
        <v>199</v>
      </c>
      <c r="E110" s="84"/>
      <c r="F110" s="109">
        <f>F111</f>
        <v>32000</v>
      </c>
      <c r="G110" s="109">
        <f>G111</f>
        <v>0</v>
      </c>
    </row>
    <row r="111" spans="1:7" ht="30" customHeight="1">
      <c r="A111" s="92" t="s">
        <v>73</v>
      </c>
      <c r="B111" s="84" t="s">
        <v>42</v>
      </c>
      <c r="C111" s="84" t="s">
        <v>43</v>
      </c>
      <c r="D111" s="87" t="s">
        <v>200</v>
      </c>
      <c r="E111" s="84"/>
      <c r="F111" s="109">
        <f>F112</f>
        <v>32000</v>
      </c>
      <c r="G111" s="109">
        <f>G112</f>
        <v>0</v>
      </c>
    </row>
    <row r="112" spans="1:7" ht="28.5" customHeight="1">
      <c r="A112" s="89" t="s">
        <v>145</v>
      </c>
      <c r="B112" s="84" t="s">
        <v>42</v>
      </c>
      <c r="C112" s="84" t="s">
        <v>43</v>
      </c>
      <c r="D112" s="87" t="s">
        <v>200</v>
      </c>
      <c r="E112" s="84" t="s">
        <v>10</v>
      </c>
      <c r="F112" s="109">
        <f>F113</f>
        <v>32000</v>
      </c>
      <c r="G112" s="109">
        <f>G113</f>
        <v>0</v>
      </c>
    </row>
    <row r="113" spans="1:11" ht="26.25" customHeight="1">
      <c r="A113" s="90" t="s">
        <v>69</v>
      </c>
      <c r="B113" s="84" t="s">
        <v>42</v>
      </c>
      <c r="C113" s="84" t="s">
        <v>43</v>
      </c>
      <c r="D113" s="87" t="s">
        <v>200</v>
      </c>
      <c r="E113" s="84" t="s">
        <v>15</v>
      </c>
      <c r="F113" s="109">
        <f>F114</f>
        <v>32000</v>
      </c>
      <c r="G113" s="109">
        <v>0</v>
      </c>
      <c r="K113" s="72"/>
    </row>
    <row r="114" spans="1:7" ht="18.75" customHeight="1">
      <c r="A114" s="94" t="s">
        <v>168</v>
      </c>
      <c r="B114" s="84" t="s">
        <v>42</v>
      </c>
      <c r="C114" s="84" t="s">
        <v>43</v>
      </c>
      <c r="D114" s="87" t="s">
        <v>200</v>
      </c>
      <c r="E114" s="84" t="s">
        <v>16</v>
      </c>
      <c r="F114" s="110">
        <v>32000</v>
      </c>
      <c r="G114" s="110">
        <v>0</v>
      </c>
    </row>
    <row r="115" spans="1:7" ht="18.75" customHeight="1">
      <c r="A115" s="93" t="s">
        <v>66</v>
      </c>
      <c r="B115" s="22" t="s">
        <v>42</v>
      </c>
      <c r="C115" s="118" t="s">
        <v>43</v>
      </c>
      <c r="D115" s="18" t="s">
        <v>89</v>
      </c>
      <c r="E115" s="18"/>
      <c r="F115" s="109">
        <f>F116</f>
        <v>114984.6</v>
      </c>
      <c r="G115" s="110">
        <f>G116</f>
        <v>0</v>
      </c>
    </row>
    <row r="116" spans="1:7" ht="42.75" customHeight="1">
      <c r="A116" s="48" t="s">
        <v>243</v>
      </c>
      <c r="B116" s="18" t="s">
        <v>42</v>
      </c>
      <c r="C116" s="84" t="s">
        <v>43</v>
      </c>
      <c r="D116" s="18" t="s">
        <v>95</v>
      </c>
      <c r="E116" s="18"/>
      <c r="F116" s="110">
        <f aca="true" t="shared" si="10" ref="F116:G118">F117</f>
        <v>114984.6</v>
      </c>
      <c r="G116" s="110">
        <f t="shared" si="10"/>
        <v>0</v>
      </c>
    </row>
    <row r="117" spans="1:7" ht="66.75" customHeight="1">
      <c r="A117" s="49" t="s">
        <v>241</v>
      </c>
      <c r="B117" s="18" t="s">
        <v>42</v>
      </c>
      <c r="C117" s="84" t="s">
        <v>43</v>
      </c>
      <c r="D117" s="18" t="s">
        <v>97</v>
      </c>
      <c r="E117" s="18"/>
      <c r="F117" s="110">
        <f t="shared" si="10"/>
        <v>114984.6</v>
      </c>
      <c r="G117" s="110">
        <f t="shared" si="10"/>
        <v>0</v>
      </c>
    </row>
    <row r="118" spans="1:7" ht="14.25" customHeight="1">
      <c r="A118" s="48" t="s">
        <v>59</v>
      </c>
      <c r="B118" s="18" t="s">
        <v>42</v>
      </c>
      <c r="C118" s="84" t="s">
        <v>43</v>
      </c>
      <c r="D118" s="18" t="s">
        <v>97</v>
      </c>
      <c r="E118" s="18" t="s">
        <v>20</v>
      </c>
      <c r="F118" s="110">
        <f t="shared" si="10"/>
        <v>114984.6</v>
      </c>
      <c r="G118" s="110">
        <f t="shared" si="10"/>
        <v>0</v>
      </c>
    </row>
    <row r="119" spans="1:7" ht="15.75" customHeight="1">
      <c r="A119" s="48" t="s">
        <v>2</v>
      </c>
      <c r="B119" s="18" t="s">
        <v>42</v>
      </c>
      <c r="C119" s="84" t="s">
        <v>43</v>
      </c>
      <c r="D119" s="18" t="s">
        <v>97</v>
      </c>
      <c r="E119" s="18" t="s">
        <v>60</v>
      </c>
      <c r="F119" s="110">
        <v>114984.6</v>
      </c>
      <c r="G119" s="110">
        <v>0</v>
      </c>
    </row>
    <row r="120" spans="1:7" ht="18" customHeight="1">
      <c r="A120" s="33" t="s">
        <v>22</v>
      </c>
      <c r="B120" s="15" t="s">
        <v>38</v>
      </c>
      <c r="C120" s="15"/>
      <c r="D120" s="15" t="s">
        <v>27</v>
      </c>
      <c r="E120" s="15"/>
      <c r="F120" s="108">
        <f>F121+F129+F152</f>
        <v>2862572.1399999997</v>
      </c>
      <c r="G120" s="108">
        <f>G121+G129+G152</f>
        <v>2091037.14</v>
      </c>
    </row>
    <row r="121" spans="1:7" ht="15" customHeight="1">
      <c r="A121" s="42" t="s">
        <v>88</v>
      </c>
      <c r="B121" s="15" t="s">
        <v>38</v>
      </c>
      <c r="C121" s="15" t="s">
        <v>39</v>
      </c>
      <c r="D121" s="18"/>
      <c r="E121" s="18"/>
      <c r="F121" s="108">
        <f>F122</f>
        <v>230077</v>
      </c>
      <c r="G121" s="108">
        <f>G122</f>
        <v>230077</v>
      </c>
    </row>
    <row r="122" spans="1:7" ht="54" customHeight="1">
      <c r="A122" s="34" t="s">
        <v>260</v>
      </c>
      <c r="B122" s="22" t="s">
        <v>38</v>
      </c>
      <c r="C122" s="22" t="s">
        <v>39</v>
      </c>
      <c r="D122" s="22" t="s">
        <v>98</v>
      </c>
      <c r="E122" s="18"/>
      <c r="F122" s="110">
        <f>F125</f>
        <v>230077</v>
      </c>
      <c r="G122" s="110">
        <f>G125</f>
        <v>230077</v>
      </c>
    </row>
    <row r="123" spans="1:7" ht="43.5" customHeight="1">
      <c r="A123" s="95" t="s">
        <v>259</v>
      </c>
      <c r="B123" s="22" t="s">
        <v>38</v>
      </c>
      <c r="C123" s="22" t="s">
        <v>39</v>
      </c>
      <c r="D123" s="22" t="s">
        <v>123</v>
      </c>
      <c r="E123" s="18"/>
      <c r="F123" s="110">
        <f aca="true" t="shared" si="11" ref="F123:G127">F124</f>
        <v>230077</v>
      </c>
      <c r="G123" s="110">
        <f t="shared" si="11"/>
        <v>230077</v>
      </c>
    </row>
    <row r="124" spans="1:8" ht="28.5" customHeight="1">
      <c r="A124" s="43" t="s">
        <v>119</v>
      </c>
      <c r="B124" s="22" t="s">
        <v>38</v>
      </c>
      <c r="C124" s="22" t="s">
        <v>39</v>
      </c>
      <c r="D124" s="22" t="s">
        <v>120</v>
      </c>
      <c r="E124" s="18"/>
      <c r="F124" s="110">
        <f t="shared" si="11"/>
        <v>230077</v>
      </c>
      <c r="G124" s="110">
        <f t="shared" si="11"/>
        <v>230077</v>
      </c>
      <c r="H124" s="119"/>
    </row>
    <row r="125" spans="1:12" ht="41.25" customHeight="1">
      <c r="A125" s="116" t="s">
        <v>190</v>
      </c>
      <c r="B125" s="22" t="s">
        <v>38</v>
      </c>
      <c r="C125" s="22" t="s">
        <v>39</v>
      </c>
      <c r="D125" s="18" t="s">
        <v>121</v>
      </c>
      <c r="E125" s="18"/>
      <c r="F125" s="110">
        <f t="shared" si="11"/>
        <v>230077</v>
      </c>
      <c r="G125" s="110">
        <f t="shared" si="11"/>
        <v>230077</v>
      </c>
      <c r="H125" s="82"/>
      <c r="I125" s="82"/>
      <c r="J125" s="82"/>
      <c r="K125" s="82"/>
      <c r="L125" s="82"/>
    </row>
    <row r="126" spans="1:7" ht="29.25" customHeight="1">
      <c r="A126" s="27" t="s">
        <v>145</v>
      </c>
      <c r="B126" s="22" t="s">
        <v>38</v>
      </c>
      <c r="C126" s="22" t="s">
        <v>39</v>
      </c>
      <c r="D126" s="18" t="s">
        <v>122</v>
      </c>
      <c r="E126" s="18" t="s">
        <v>10</v>
      </c>
      <c r="F126" s="110">
        <f t="shared" si="11"/>
        <v>230077</v>
      </c>
      <c r="G126" s="110">
        <f t="shared" si="11"/>
        <v>230077</v>
      </c>
    </row>
    <row r="127" spans="1:7" ht="29.25" customHeight="1">
      <c r="A127" s="30" t="s">
        <v>69</v>
      </c>
      <c r="B127" s="22" t="s">
        <v>38</v>
      </c>
      <c r="C127" s="22" t="s">
        <v>39</v>
      </c>
      <c r="D127" s="18" t="s">
        <v>121</v>
      </c>
      <c r="E127" s="18" t="s">
        <v>15</v>
      </c>
      <c r="F127" s="110">
        <f t="shared" si="11"/>
        <v>230077</v>
      </c>
      <c r="G127" s="110">
        <f t="shared" si="11"/>
        <v>230077</v>
      </c>
    </row>
    <row r="128" spans="1:7" ht="21.75" customHeight="1">
      <c r="A128" s="96" t="s">
        <v>169</v>
      </c>
      <c r="B128" s="22" t="s">
        <v>38</v>
      </c>
      <c r="C128" s="22" t="s">
        <v>39</v>
      </c>
      <c r="D128" s="18" t="s">
        <v>121</v>
      </c>
      <c r="E128" s="18" t="s">
        <v>16</v>
      </c>
      <c r="F128" s="110">
        <v>230077</v>
      </c>
      <c r="G128" s="110">
        <f>F128</f>
        <v>230077</v>
      </c>
    </row>
    <row r="129" spans="1:7" ht="15.75">
      <c r="A129" s="33" t="s">
        <v>58</v>
      </c>
      <c r="B129" s="15" t="s">
        <v>38</v>
      </c>
      <c r="C129" s="15" t="s">
        <v>37</v>
      </c>
      <c r="D129" s="15"/>
      <c r="E129" s="15"/>
      <c r="F129" s="108">
        <f>F130+F146</f>
        <v>2601795.1399999997</v>
      </c>
      <c r="G129" s="108">
        <f>G130+G146</f>
        <v>1831795.14</v>
      </c>
    </row>
    <row r="130" spans="1:7" ht="42" customHeight="1">
      <c r="A130" s="34" t="s">
        <v>269</v>
      </c>
      <c r="B130" s="18" t="s">
        <v>38</v>
      </c>
      <c r="C130" s="18" t="s">
        <v>37</v>
      </c>
      <c r="D130" s="22" t="s">
        <v>154</v>
      </c>
      <c r="E130" s="15"/>
      <c r="F130" s="109">
        <f>F131+F137</f>
        <v>2351795.1399999997</v>
      </c>
      <c r="G130" s="109">
        <f>G137</f>
        <v>1831795.14</v>
      </c>
    </row>
    <row r="131" spans="1:7" ht="38.25">
      <c r="A131" s="49" t="s">
        <v>236</v>
      </c>
      <c r="B131" s="18" t="s">
        <v>38</v>
      </c>
      <c r="C131" s="18" t="s">
        <v>37</v>
      </c>
      <c r="D131" s="22" t="s">
        <v>126</v>
      </c>
      <c r="E131" s="18"/>
      <c r="F131" s="110">
        <f aca="true" t="shared" si="12" ref="F131:G135">F132</f>
        <v>423589.73</v>
      </c>
      <c r="G131" s="110">
        <f t="shared" si="12"/>
        <v>0</v>
      </c>
    </row>
    <row r="132" spans="1:7" ht="51.75" customHeight="1">
      <c r="A132" s="49" t="s">
        <v>237</v>
      </c>
      <c r="B132" s="18" t="s">
        <v>38</v>
      </c>
      <c r="C132" s="18" t="s">
        <v>37</v>
      </c>
      <c r="D132" s="22" t="s">
        <v>125</v>
      </c>
      <c r="E132" s="18"/>
      <c r="F132" s="110">
        <f t="shared" si="12"/>
        <v>423589.73</v>
      </c>
      <c r="G132" s="110">
        <f t="shared" si="12"/>
        <v>0</v>
      </c>
    </row>
    <row r="133" spans="1:7" ht="31.5" customHeight="1">
      <c r="A133" s="51" t="s">
        <v>124</v>
      </c>
      <c r="B133" s="18" t="s">
        <v>38</v>
      </c>
      <c r="C133" s="18" t="s">
        <v>37</v>
      </c>
      <c r="D133" s="18" t="s">
        <v>127</v>
      </c>
      <c r="E133" s="18"/>
      <c r="F133" s="110">
        <f t="shared" si="12"/>
        <v>423589.73</v>
      </c>
      <c r="G133" s="110">
        <f t="shared" si="12"/>
        <v>0</v>
      </c>
    </row>
    <row r="134" spans="1:7" ht="30" customHeight="1">
      <c r="A134" s="27" t="s">
        <v>145</v>
      </c>
      <c r="B134" s="18" t="s">
        <v>38</v>
      </c>
      <c r="C134" s="18" t="s">
        <v>37</v>
      </c>
      <c r="D134" s="18" t="s">
        <v>127</v>
      </c>
      <c r="E134" s="18" t="s">
        <v>10</v>
      </c>
      <c r="F134" s="110">
        <f t="shared" si="12"/>
        <v>423589.73</v>
      </c>
      <c r="G134" s="110">
        <f t="shared" si="12"/>
        <v>0</v>
      </c>
    </row>
    <row r="135" spans="1:13" ht="29.25" customHeight="1">
      <c r="A135" s="17" t="s">
        <v>69</v>
      </c>
      <c r="B135" s="18" t="s">
        <v>38</v>
      </c>
      <c r="C135" s="18" t="s">
        <v>37</v>
      </c>
      <c r="D135" s="18" t="s">
        <v>127</v>
      </c>
      <c r="E135" s="18" t="s">
        <v>15</v>
      </c>
      <c r="F135" s="110">
        <f t="shared" si="12"/>
        <v>423589.73</v>
      </c>
      <c r="G135" s="110">
        <f t="shared" si="12"/>
        <v>0</v>
      </c>
      <c r="M135" s="66"/>
    </row>
    <row r="136" spans="1:9" ht="20.25" customHeight="1">
      <c r="A136" s="17" t="s">
        <v>169</v>
      </c>
      <c r="B136" s="18" t="s">
        <v>38</v>
      </c>
      <c r="C136" s="18" t="s">
        <v>37</v>
      </c>
      <c r="D136" s="18" t="s">
        <v>127</v>
      </c>
      <c r="E136" s="18" t="s">
        <v>16</v>
      </c>
      <c r="F136" s="110">
        <v>423589.73</v>
      </c>
      <c r="G136" s="110">
        <v>0</v>
      </c>
      <c r="I136" s="70"/>
    </row>
    <row r="137" spans="1:9" ht="18.75" customHeight="1">
      <c r="A137" s="97" t="s">
        <v>218</v>
      </c>
      <c r="B137" s="18" t="s">
        <v>38</v>
      </c>
      <c r="C137" s="18" t="s">
        <v>37</v>
      </c>
      <c r="D137" s="18" t="s">
        <v>219</v>
      </c>
      <c r="E137" s="18"/>
      <c r="F137" s="110">
        <f>F138+F142</f>
        <v>1928205.41</v>
      </c>
      <c r="G137" s="110">
        <f>G138</f>
        <v>1831795.14</v>
      </c>
      <c r="I137" s="70"/>
    </row>
    <row r="138" spans="1:9" ht="57" customHeight="1">
      <c r="A138" s="117" t="s">
        <v>191</v>
      </c>
      <c r="B138" s="18" t="s">
        <v>38</v>
      </c>
      <c r="C138" s="18" t="s">
        <v>37</v>
      </c>
      <c r="D138" s="18" t="s">
        <v>220</v>
      </c>
      <c r="E138" s="18"/>
      <c r="F138" s="110">
        <f>F139</f>
        <v>1831795.14</v>
      </c>
      <c r="G138" s="110">
        <f>G139</f>
        <v>1831795.14</v>
      </c>
      <c r="I138" s="70"/>
    </row>
    <row r="139" spans="1:9" ht="27" customHeight="1">
      <c r="A139" s="27" t="s">
        <v>145</v>
      </c>
      <c r="B139" s="18" t="s">
        <v>38</v>
      </c>
      <c r="C139" s="18" t="s">
        <v>37</v>
      </c>
      <c r="D139" s="18" t="s">
        <v>220</v>
      </c>
      <c r="E139" s="18" t="s">
        <v>10</v>
      </c>
      <c r="F139" s="110">
        <f>F140</f>
        <v>1831795.14</v>
      </c>
      <c r="G139" s="110">
        <f>G140</f>
        <v>1831795.14</v>
      </c>
      <c r="I139" s="70"/>
    </row>
    <row r="140" spans="1:9" ht="27.75" customHeight="1">
      <c r="A140" s="17" t="s">
        <v>69</v>
      </c>
      <c r="B140" s="18" t="s">
        <v>38</v>
      </c>
      <c r="C140" s="18" t="s">
        <v>37</v>
      </c>
      <c r="D140" s="18" t="s">
        <v>220</v>
      </c>
      <c r="E140" s="18" t="s">
        <v>15</v>
      </c>
      <c r="F140" s="110">
        <f>F141</f>
        <v>1831795.14</v>
      </c>
      <c r="G140" s="110">
        <f>G141</f>
        <v>1831795.14</v>
      </c>
      <c r="I140" s="70"/>
    </row>
    <row r="141" spans="1:9" ht="20.25" customHeight="1">
      <c r="A141" s="17" t="s">
        <v>169</v>
      </c>
      <c r="B141" s="18" t="s">
        <v>38</v>
      </c>
      <c r="C141" s="18" t="s">
        <v>37</v>
      </c>
      <c r="D141" s="18" t="s">
        <v>220</v>
      </c>
      <c r="E141" s="18" t="s">
        <v>16</v>
      </c>
      <c r="F141" s="110">
        <v>1831795.14</v>
      </c>
      <c r="G141" s="110">
        <f>F141</f>
        <v>1831795.14</v>
      </c>
      <c r="H141" s="119"/>
      <c r="I141" s="70"/>
    </row>
    <row r="142" spans="1:9" ht="54.75" customHeight="1">
      <c r="A142" s="17" t="s">
        <v>221</v>
      </c>
      <c r="B142" s="18" t="s">
        <v>38</v>
      </c>
      <c r="C142" s="18" t="s">
        <v>37</v>
      </c>
      <c r="D142" s="18" t="s">
        <v>222</v>
      </c>
      <c r="E142" s="18"/>
      <c r="F142" s="110">
        <f aca="true" t="shared" si="13" ref="F142:G144">F143</f>
        <v>96410.27</v>
      </c>
      <c r="G142" s="110">
        <f t="shared" si="13"/>
        <v>0</v>
      </c>
      <c r="I142" s="70"/>
    </row>
    <row r="143" spans="1:9" ht="26.25" customHeight="1">
      <c r="A143" s="27" t="s">
        <v>145</v>
      </c>
      <c r="B143" s="18" t="s">
        <v>38</v>
      </c>
      <c r="C143" s="18" t="s">
        <v>37</v>
      </c>
      <c r="D143" s="18" t="s">
        <v>222</v>
      </c>
      <c r="E143" s="18" t="s">
        <v>10</v>
      </c>
      <c r="F143" s="110">
        <f t="shared" si="13"/>
        <v>96410.27</v>
      </c>
      <c r="G143" s="110">
        <f t="shared" si="13"/>
        <v>0</v>
      </c>
      <c r="I143" s="70"/>
    </row>
    <row r="144" spans="1:9" ht="28.5" customHeight="1">
      <c r="A144" s="30" t="s">
        <v>69</v>
      </c>
      <c r="B144" s="18" t="s">
        <v>38</v>
      </c>
      <c r="C144" s="18" t="s">
        <v>37</v>
      </c>
      <c r="D144" s="18" t="s">
        <v>222</v>
      </c>
      <c r="E144" s="18" t="s">
        <v>15</v>
      </c>
      <c r="F144" s="110">
        <f t="shared" si="13"/>
        <v>96410.27</v>
      </c>
      <c r="G144" s="110">
        <f t="shared" si="13"/>
        <v>0</v>
      </c>
      <c r="I144" s="70"/>
    </row>
    <row r="145" spans="1:9" ht="17.25" customHeight="1">
      <c r="A145" s="26" t="s">
        <v>169</v>
      </c>
      <c r="B145" s="18" t="s">
        <v>38</v>
      </c>
      <c r="C145" s="18" t="s">
        <v>37</v>
      </c>
      <c r="D145" s="18" t="s">
        <v>222</v>
      </c>
      <c r="E145" s="18" t="s">
        <v>16</v>
      </c>
      <c r="F145" s="110">
        <v>96410.27</v>
      </c>
      <c r="G145" s="110">
        <v>0</v>
      </c>
      <c r="I145" s="70"/>
    </row>
    <row r="146" spans="1:7" ht="51.75" customHeight="1">
      <c r="A146" s="34" t="s">
        <v>270</v>
      </c>
      <c r="B146" s="18" t="s">
        <v>38</v>
      </c>
      <c r="C146" s="18" t="s">
        <v>37</v>
      </c>
      <c r="D146" s="18" t="s">
        <v>99</v>
      </c>
      <c r="E146" s="18"/>
      <c r="F146" s="110">
        <f>F147</f>
        <v>250000</v>
      </c>
      <c r="G146" s="110">
        <f>G147</f>
        <v>0</v>
      </c>
    </row>
    <row r="147" spans="1:7" ht="40.5" customHeight="1">
      <c r="A147" s="17" t="s">
        <v>134</v>
      </c>
      <c r="B147" s="18" t="s">
        <v>38</v>
      </c>
      <c r="C147" s="18" t="s">
        <v>37</v>
      </c>
      <c r="D147" s="18" t="s">
        <v>155</v>
      </c>
      <c r="E147" s="18"/>
      <c r="F147" s="110">
        <f>F148</f>
        <v>250000</v>
      </c>
      <c r="G147" s="110">
        <f>G149</f>
        <v>0</v>
      </c>
    </row>
    <row r="148" spans="1:7" ht="40.5" customHeight="1">
      <c r="A148" s="17" t="s">
        <v>156</v>
      </c>
      <c r="B148" s="18" t="s">
        <v>38</v>
      </c>
      <c r="C148" s="18" t="s">
        <v>37</v>
      </c>
      <c r="D148" s="18" t="s">
        <v>135</v>
      </c>
      <c r="E148" s="18"/>
      <c r="F148" s="110">
        <f>F149</f>
        <v>250000</v>
      </c>
      <c r="G148" s="110">
        <f>G150</f>
        <v>0</v>
      </c>
    </row>
    <row r="149" spans="1:7" ht="32.25" customHeight="1">
      <c r="A149" s="27" t="s">
        <v>145</v>
      </c>
      <c r="B149" s="18" t="s">
        <v>38</v>
      </c>
      <c r="C149" s="18" t="s">
        <v>37</v>
      </c>
      <c r="D149" s="18" t="s">
        <v>135</v>
      </c>
      <c r="E149" s="18" t="s">
        <v>10</v>
      </c>
      <c r="F149" s="110">
        <f>F150</f>
        <v>250000</v>
      </c>
      <c r="G149" s="110">
        <f>G150</f>
        <v>0</v>
      </c>
    </row>
    <row r="150" spans="1:7" ht="30" customHeight="1">
      <c r="A150" s="17" t="s">
        <v>69</v>
      </c>
      <c r="B150" s="18" t="s">
        <v>38</v>
      </c>
      <c r="C150" s="18" t="s">
        <v>37</v>
      </c>
      <c r="D150" s="18" t="s">
        <v>135</v>
      </c>
      <c r="E150" s="18" t="s">
        <v>15</v>
      </c>
      <c r="F150" s="110">
        <f>F151</f>
        <v>250000</v>
      </c>
      <c r="G150" s="110">
        <f>G151</f>
        <v>0</v>
      </c>
    </row>
    <row r="151" spans="1:7" ht="18.75" customHeight="1">
      <c r="A151" s="17" t="s">
        <v>169</v>
      </c>
      <c r="B151" s="18" t="s">
        <v>38</v>
      </c>
      <c r="C151" s="18" t="s">
        <v>37</v>
      </c>
      <c r="D151" s="18" t="s">
        <v>135</v>
      </c>
      <c r="E151" s="18" t="s">
        <v>16</v>
      </c>
      <c r="F151" s="110">
        <v>250000</v>
      </c>
      <c r="G151" s="110">
        <v>0</v>
      </c>
    </row>
    <row r="152" spans="1:7" ht="15.75">
      <c r="A152" s="33" t="s">
        <v>55</v>
      </c>
      <c r="B152" s="21" t="s">
        <v>38</v>
      </c>
      <c r="C152" s="21" t="s">
        <v>43</v>
      </c>
      <c r="D152" s="18"/>
      <c r="E152" s="18"/>
      <c r="F152" s="111">
        <f>F153</f>
        <v>30700</v>
      </c>
      <c r="G152" s="111">
        <f>G153</f>
        <v>29165</v>
      </c>
    </row>
    <row r="153" spans="1:7" ht="30.75" customHeight="1">
      <c r="A153" s="34" t="s">
        <v>267</v>
      </c>
      <c r="B153" s="22" t="s">
        <v>38</v>
      </c>
      <c r="C153" s="22" t="s">
        <v>43</v>
      </c>
      <c r="D153" s="22" t="s">
        <v>91</v>
      </c>
      <c r="E153" s="18"/>
      <c r="F153" s="110">
        <f>F154</f>
        <v>30700</v>
      </c>
      <c r="G153" s="110">
        <f>G154</f>
        <v>29165</v>
      </c>
    </row>
    <row r="154" spans="1:10" ht="42" customHeight="1">
      <c r="A154" s="34" t="s">
        <v>68</v>
      </c>
      <c r="B154" s="22" t="s">
        <v>38</v>
      </c>
      <c r="C154" s="22" t="s">
        <v>43</v>
      </c>
      <c r="D154" s="22" t="s">
        <v>92</v>
      </c>
      <c r="E154" s="18"/>
      <c r="F154" s="110">
        <f>F156+F160</f>
        <v>30700</v>
      </c>
      <c r="G154" s="110">
        <f>G156+G160</f>
        <v>29165</v>
      </c>
      <c r="J154"/>
    </row>
    <row r="155" spans="1:10" ht="53.25" customHeight="1">
      <c r="A155" s="34" t="s">
        <v>105</v>
      </c>
      <c r="B155" s="22" t="s">
        <v>38</v>
      </c>
      <c r="C155" s="22" t="s">
        <v>43</v>
      </c>
      <c r="D155" s="22" t="s">
        <v>106</v>
      </c>
      <c r="E155" s="18"/>
      <c r="F155" s="110">
        <f aca="true" t="shared" si="14" ref="F155:G158">F156</f>
        <v>29165</v>
      </c>
      <c r="G155" s="110">
        <f t="shared" si="14"/>
        <v>29165</v>
      </c>
      <c r="J155"/>
    </row>
    <row r="156" spans="1:10" ht="39.75" customHeight="1">
      <c r="A156" s="61" t="s">
        <v>144</v>
      </c>
      <c r="B156" s="22" t="s">
        <v>38</v>
      </c>
      <c r="C156" s="22" t="s">
        <v>43</v>
      </c>
      <c r="D156" s="18" t="s">
        <v>108</v>
      </c>
      <c r="E156" s="18"/>
      <c r="F156" s="110">
        <f t="shared" si="14"/>
        <v>29165</v>
      </c>
      <c r="G156" s="110">
        <f t="shared" si="14"/>
        <v>29165</v>
      </c>
      <c r="J156"/>
    </row>
    <row r="157" spans="1:10" ht="27" customHeight="1">
      <c r="A157" s="27" t="s">
        <v>145</v>
      </c>
      <c r="B157" s="18" t="s">
        <v>38</v>
      </c>
      <c r="C157" s="18" t="s">
        <v>43</v>
      </c>
      <c r="D157" s="18" t="s">
        <v>108</v>
      </c>
      <c r="E157" s="18" t="s">
        <v>10</v>
      </c>
      <c r="F157" s="110">
        <f t="shared" si="14"/>
        <v>29165</v>
      </c>
      <c r="G157" s="110">
        <f t="shared" si="14"/>
        <v>29165</v>
      </c>
      <c r="J157"/>
    </row>
    <row r="158" spans="1:10" ht="30" customHeight="1">
      <c r="A158" s="30" t="s">
        <v>69</v>
      </c>
      <c r="B158" s="18" t="s">
        <v>38</v>
      </c>
      <c r="C158" s="18" t="s">
        <v>43</v>
      </c>
      <c r="D158" s="18" t="s">
        <v>108</v>
      </c>
      <c r="E158" s="18" t="s">
        <v>15</v>
      </c>
      <c r="F158" s="110">
        <f t="shared" si="14"/>
        <v>29165</v>
      </c>
      <c r="G158" s="110">
        <f t="shared" si="14"/>
        <v>29165</v>
      </c>
      <c r="J158"/>
    </row>
    <row r="159" spans="1:10" ht="28.5" customHeight="1">
      <c r="A159" s="26" t="s">
        <v>56</v>
      </c>
      <c r="B159" s="18" t="s">
        <v>38</v>
      </c>
      <c r="C159" s="18" t="s">
        <v>43</v>
      </c>
      <c r="D159" s="18" t="s">
        <v>108</v>
      </c>
      <c r="E159" s="18" t="s">
        <v>17</v>
      </c>
      <c r="F159" s="110">
        <v>29165</v>
      </c>
      <c r="G159" s="110">
        <f>F159</f>
        <v>29165</v>
      </c>
      <c r="H159" s="120"/>
      <c r="I159" s="121"/>
      <c r="J159"/>
    </row>
    <row r="160" spans="1:10" ht="45.75" customHeight="1">
      <c r="A160" s="63" t="s">
        <v>165</v>
      </c>
      <c r="B160" s="22" t="s">
        <v>38</v>
      </c>
      <c r="C160" s="22" t="s">
        <v>43</v>
      </c>
      <c r="D160" s="22" t="s">
        <v>107</v>
      </c>
      <c r="E160" s="18"/>
      <c r="F160" s="110">
        <f aca="true" t="shared" si="15" ref="F160:G162">F161</f>
        <v>1535</v>
      </c>
      <c r="G160" s="110">
        <f t="shared" si="15"/>
        <v>0</v>
      </c>
      <c r="J160"/>
    </row>
    <row r="161" spans="1:10" ht="29.25" customHeight="1">
      <c r="A161" s="27" t="s">
        <v>145</v>
      </c>
      <c r="B161" s="22" t="s">
        <v>38</v>
      </c>
      <c r="C161" s="22" t="s">
        <v>43</v>
      </c>
      <c r="D161" s="22" t="s">
        <v>107</v>
      </c>
      <c r="E161" s="18" t="s">
        <v>10</v>
      </c>
      <c r="F161" s="110">
        <f t="shared" si="15"/>
        <v>1535</v>
      </c>
      <c r="G161" s="110">
        <f t="shared" si="15"/>
        <v>0</v>
      </c>
      <c r="J161"/>
    </row>
    <row r="162" spans="1:10" ht="29.25" customHeight="1">
      <c r="A162" s="30" t="s">
        <v>69</v>
      </c>
      <c r="B162" s="22" t="s">
        <v>38</v>
      </c>
      <c r="C162" s="22" t="s">
        <v>43</v>
      </c>
      <c r="D162" s="22" t="s">
        <v>107</v>
      </c>
      <c r="E162" s="18" t="s">
        <v>15</v>
      </c>
      <c r="F162" s="110">
        <f t="shared" si="15"/>
        <v>1535</v>
      </c>
      <c r="G162" s="110">
        <f t="shared" si="15"/>
        <v>0</v>
      </c>
      <c r="J162"/>
    </row>
    <row r="163" spans="1:10" ht="30" customHeight="1">
      <c r="A163" s="26" t="s">
        <v>56</v>
      </c>
      <c r="B163" s="22" t="s">
        <v>38</v>
      </c>
      <c r="C163" s="22" t="s">
        <v>43</v>
      </c>
      <c r="D163" s="22" t="s">
        <v>107</v>
      </c>
      <c r="E163" s="18" t="s">
        <v>17</v>
      </c>
      <c r="F163" s="110">
        <v>1535</v>
      </c>
      <c r="G163" s="110">
        <v>0</v>
      </c>
      <c r="J163"/>
    </row>
    <row r="164" spans="1:7" ht="15" customHeight="1">
      <c r="A164" s="33" t="s">
        <v>8</v>
      </c>
      <c r="B164" s="15" t="s">
        <v>39</v>
      </c>
      <c r="C164" s="15"/>
      <c r="D164" s="15" t="s">
        <v>27</v>
      </c>
      <c r="E164" s="15"/>
      <c r="F164" s="108">
        <f>F165+F193+F230</f>
        <v>11597662.14</v>
      </c>
      <c r="G164" s="108">
        <f>G165+G193+G230</f>
        <v>5706993</v>
      </c>
    </row>
    <row r="165" spans="1:10" ht="19.5" customHeight="1">
      <c r="A165" s="33" t="s">
        <v>65</v>
      </c>
      <c r="B165" s="15" t="s">
        <v>39</v>
      </c>
      <c r="C165" s="15" t="s">
        <v>40</v>
      </c>
      <c r="D165" s="15"/>
      <c r="E165" s="15"/>
      <c r="F165" s="108">
        <f>F166+F180</f>
        <v>5180855.92</v>
      </c>
      <c r="G165" s="108">
        <f>G166+G181</f>
        <v>980743</v>
      </c>
      <c r="H165" s="81"/>
      <c r="I165" s="81"/>
      <c r="J165" s="81"/>
    </row>
    <row r="166" spans="1:7" ht="51.75" customHeight="1">
      <c r="A166" s="98" t="s">
        <v>271</v>
      </c>
      <c r="B166" s="18" t="s">
        <v>39</v>
      </c>
      <c r="C166" s="18" t="s">
        <v>40</v>
      </c>
      <c r="D166" s="18" t="s">
        <v>100</v>
      </c>
      <c r="E166" s="18"/>
      <c r="F166" s="107">
        <f>F167</f>
        <v>2410855.92</v>
      </c>
      <c r="G166" s="107">
        <f>G167</f>
        <v>980743</v>
      </c>
    </row>
    <row r="167" spans="1:7" ht="54" customHeight="1">
      <c r="A167" s="34" t="s">
        <v>272</v>
      </c>
      <c r="B167" s="18" t="s">
        <v>39</v>
      </c>
      <c r="C167" s="18" t="s">
        <v>40</v>
      </c>
      <c r="D167" s="18" t="s">
        <v>201</v>
      </c>
      <c r="E167" s="18"/>
      <c r="F167" s="107">
        <f>F168+F172+F176</f>
        <v>2410855.92</v>
      </c>
      <c r="G167" s="107">
        <f>G168+G172+G176</f>
        <v>980743</v>
      </c>
    </row>
    <row r="168" spans="1:7" ht="41.25" customHeight="1">
      <c r="A168" s="34" t="s">
        <v>148</v>
      </c>
      <c r="B168" s="18" t="s">
        <v>39</v>
      </c>
      <c r="C168" s="18" t="s">
        <v>40</v>
      </c>
      <c r="D168" s="18" t="s">
        <v>202</v>
      </c>
      <c r="E168" s="18"/>
      <c r="F168" s="107">
        <f aca="true" t="shared" si="16" ref="F168:G170">F169</f>
        <v>126759.92</v>
      </c>
      <c r="G168" s="107">
        <f t="shared" si="16"/>
        <v>0</v>
      </c>
    </row>
    <row r="169" spans="1:7" ht="29.25" customHeight="1">
      <c r="A169" s="27" t="s">
        <v>145</v>
      </c>
      <c r="B169" s="18" t="s">
        <v>39</v>
      </c>
      <c r="C169" s="18" t="s">
        <v>40</v>
      </c>
      <c r="D169" s="18" t="s">
        <v>202</v>
      </c>
      <c r="E169" s="18" t="s">
        <v>10</v>
      </c>
      <c r="F169" s="107">
        <f t="shared" si="16"/>
        <v>126759.92</v>
      </c>
      <c r="G169" s="107">
        <f t="shared" si="16"/>
        <v>0</v>
      </c>
    </row>
    <row r="170" spans="1:7" ht="26.25" customHeight="1">
      <c r="A170" s="17" t="s">
        <v>69</v>
      </c>
      <c r="B170" s="18" t="s">
        <v>39</v>
      </c>
      <c r="C170" s="18" t="s">
        <v>40</v>
      </c>
      <c r="D170" s="18" t="s">
        <v>202</v>
      </c>
      <c r="E170" s="18" t="s">
        <v>15</v>
      </c>
      <c r="F170" s="107">
        <f t="shared" si="16"/>
        <v>126759.92</v>
      </c>
      <c r="G170" s="107">
        <f t="shared" si="16"/>
        <v>0</v>
      </c>
    </row>
    <row r="171" spans="1:7" ht="17.25" customHeight="1">
      <c r="A171" s="17" t="s">
        <v>168</v>
      </c>
      <c r="B171" s="18" t="s">
        <v>39</v>
      </c>
      <c r="C171" s="18" t="s">
        <v>40</v>
      </c>
      <c r="D171" s="18" t="s">
        <v>202</v>
      </c>
      <c r="E171" s="18" t="s">
        <v>16</v>
      </c>
      <c r="F171" s="107">
        <v>126759.92</v>
      </c>
      <c r="G171" s="107">
        <v>0</v>
      </c>
    </row>
    <row r="172" spans="1:7" ht="39.75" customHeight="1">
      <c r="A172" s="69" t="s">
        <v>166</v>
      </c>
      <c r="B172" s="18" t="s">
        <v>39</v>
      </c>
      <c r="C172" s="18" t="s">
        <v>40</v>
      </c>
      <c r="D172" s="18" t="s">
        <v>203</v>
      </c>
      <c r="E172" s="18"/>
      <c r="F172" s="110">
        <f aca="true" t="shared" si="17" ref="F172:G174">F173</f>
        <v>980743</v>
      </c>
      <c r="G172" s="110">
        <f t="shared" si="17"/>
        <v>980743</v>
      </c>
    </row>
    <row r="173" spans="1:8" ht="27" customHeight="1">
      <c r="A173" s="27" t="s">
        <v>145</v>
      </c>
      <c r="B173" s="18" t="s">
        <v>39</v>
      </c>
      <c r="C173" s="18" t="s">
        <v>40</v>
      </c>
      <c r="D173" s="18" t="s">
        <v>203</v>
      </c>
      <c r="E173" s="18" t="s">
        <v>10</v>
      </c>
      <c r="F173" s="110">
        <f t="shared" si="17"/>
        <v>980743</v>
      </c>
      <c r="G173" s="110">
        <f t="shared" si="17"/>
        <v>980743</v>
      </c>
      <c r="H173" s="119"/>
    </row>
    <row r="174" spans="1:11" ht="26.25" customHeight="1">
      <c r="A174" s="17" t="s">
        <v>69</v>
      </c>
      <c r="B174" s="18" t="s">
        <v>39</v>
      </c>
      <c r="C174" s="18" t="s">
        <v>40</v>
      </c>
      <c r="D174" s="18" t="s">
        <v>203</v>
      </c>
      <c r="E174" s="18" t="s">
        <v>15</v>
      </c>
      <c r="F174" s="110">
        <f t="shared" si="17"/>
        <v>980743</v>
      </c>
      <c r="G174" s="110">
        <f t="shared" si="17"/>
        <v>980743</v>
      </c>
      <c r="K174" s="3"/>
    </row>
    <row r="175" spans="1:11" ht="17.25" customHeight="1">
      <c r="A175" s="17" t="s">
        <v>169</v>
      </c>
      <c r="B175" s="18" t="s">
        <v>39</v>
      </c>
      <c r="C175" s="18" t="s">
        <v>40</v>
      </c>
      <c r="D175" s="18" t="s">
        <v>203</v>
      </c>
      <c r="E175" s="18" t="s">
        <v>16</v>
      </c>
      <c r="F175" s="110">
        <v>980743</v>
      </c>
      <c r="G175" s="110">
        <f>F175</f>
        <v>980743</v>
      </c>
      <c r="K175" s="3"/>
    </row>
    <row r="176" spans="1:11" ht="28.5" customHeight="1">
      <c r="A176" s="34" t="s">
        <v>167</v>
      </c>
      <c r="B176" s="18" t="s">
        <v>39</v>
      </c>
      <c r="C176" s="18" t="s">
        <v>40</v>
      </c>
      <c r="D176" s="18" t="s">
        <v>204</v>
      </c>
      <c r="E176" s="18"/>
      <c r="F176" s="107">
        <f aca="true" t="shared" si="18" ref="F176:G178">F177</f>
        <v>1303353</v>
      </c>
      <c r="G176" s="107">
        <f t="shared" si="18"/>
        <v>0</v>
      </c>
      <c r="K176" s="3"/>
    </row>
    <row r="177" spans="1:11" ht="25.5">
      <c r="A177" s="27" t="s">
        <v>145</v>
      </c>
      <c r="B177" s="18" t="s">
        <v>39</v>
      </c>
      <c r="C177" s="18" t="s">
        <v>40</v>
      </c>
      <c r="D177" s="18" t="s">
        <v>204</v>
      </c>
      <c r="E177" s="18" t="s">
        <v>10</v>
      </c>
      <c r="F177" s="107">
        <f t="shared" si="18"/>
        <v>1303353</v>
      </c>
      <c r="G177" s="107">
        <f t="shared" si="18"/>
        <v>0</v>
      </c>
      <c r="K177" s="3"/>
    </row>
    <row r="178" spans="1:11" ht="27.75" customHeight="1">
      <c r="A178" s="17" t="s">
        <v>69</v>
      </c>
      <c r="B178" s="18" t="s">
        <v>39</v>
      </c>
      <c r="C178" s="18" t="s">
        <v>40</v>
      </c>
      <c r="D178" s="18" t="s">
        <v>204</v>
      </c>
      <c r="E178" s="18" t="s">
        <v>15</v>
      </c>
      <c r="F178" s="107">
        <f t="shared" si="18"/>
        <v>1303353</v>
      </c>
      <c r="G178" s="107">
        <f t="shared" si="18"/>
        <v>0</v>
      </c>
      <c r="K178" s="3"/>
    </row>
    <row r="179" spans="1:11" ht="18" customHeight="1">
      <c r="A179" s="17" t="s">
        <v>169</v>
      </c>
      <c r="B179" s="18" t="s">
        <v>39</v>
      </c>
      <c r="C179" s="18" t="s">
        <v>40</v>
      </c>
      <c r="D179" s="18" t="s">
        <v>204</v>
      </c>
      <c r="E179" s="18" t="s">
        <v>16</v>
      </c>
      <c r="F179" s="107">
        <v>1303353</v>
      </c>
      <c r="G179" s="107">
        <v>0</v>
      </c>
      <c r="K179" s="3"/>
    </row>
    <row r="180" spans="1:11" ht="42" customHeight="1">
      <c r="A180" s="17" t="s">
        <v>273</v>
      </c>
      <c r="B180" s="18" t="s">
        <v>39</v>
      </c>
      <c r="C180" s="18" t="s">
        <v>40</v>
      </c>
      <c r="D180" s="18" t="s">
        <v>205</v>
      </c>
      <c r="E180" s="18"/>
      <c r="F180" s="107">
        <f>F181</f>
        <v>2770000</v>
      </c>
      <c r="G180" s="107">
        <f>G181</f>
        <v>0</v>
      </c>
      <c r="K180" s="3"/>
    </row>
    <row r="181" spans="1:11" ht="54" customHeight="1">
      <c r="A181" s="34" t="s">
        <v>206</v>
      </c>
      <c r="B181" s="18" t="s">
        <v>39</v>
      </c>
      <c r="C181" s="18" t="s">
        <v>40</v>
      </c>
      <c r="D181" s="18" t="s">
        <v>207</v>
      </c>
      <c r="E181" s="18"/>
      <c r="F181" s="107">
        <f>F182</f>
        <v>2770000</v>
      </c>
      <c r="G181" s="107">
        <f>G182</f>
        <v>0</v>
      </c>
      <c r="K181" s="3"/>
    </row>
    <row r="182" spans="1:11" ht="28.5" customHeight="1">
      <c r="A182" s="17" t="s">
        <v>149</v>
      </c>
      <c r="B182" s="18" t="s">
        <v>39</v>
      </c>
      <c r="C182" s="18" t="s">
        <v>40</v>
      </c>
      <c r="D182" s="18" t="s">
        <v>208</v>
      </c>
      <c r="E182" s="18"/>
      <c r="F182" s="107">
        <f>F183+F187</f>
        <v>2770000</v>
      </c>
      <c r="G182" s="107">
        <f>G183+G187</f>
        <v>0</v>
      </c>
      <c r="K182" s="3"/>
    </row>
    <row r="183" spans="1:11" ht="28.5" customHeight="1">
      <c r="A183" s="27" t="s">
        <v>145</v>
      </c>
      <c r="B183" s="18" t="s">
        <v>39</v>
      </c>
      <c r="C183" s="18" t="s">
        <v>40</v>
      </c>
      <c r="D183" s="18" t="s">
        <v>208</v>
      </c>
      <c r="E183" s="18" t="s">
        <v>10</v>
      </c>
      <c r="F183" s="107">
        <f>F184</f>
        <v>2700000</v>
      </c>
      <c r="G183" s="107">
        <f>G184</f>
        <v>0</v>
      </c>
      <c r="K183" s="3"/>
    </row>
    <row r="184" spans="1:11" ht="25.5">
      <c r="A184" s="17" t="s">
        <v>69</v>
      </c>
      <c r="B184" s="18" t="s">
        <v>39</v>
      </c>
      <c r="C184" s="18" t="s">
        <v>40</v>
      </c>
      <c r="D184" s="18" t="s">
        <v>208</v>
      </c>
      <c r="E184" s="18" t="s">
        <v>15</v>
      </c>
      <c r="F184" s="107">
        <f>F185+F186</f>
        <v>2700000</v>
      </c>
      <c r="G184" s="107">
        <f>G185</f>
        <v>0</v>
      </c>
      <c r="K184" s="3"/>
    </row>
    <row r="185" spans="1:12" ht="15.75" customHeight="1">
      <c r="A185" s="17" t="s">
        <v>169</v>
      </c>
      <c r="B185" s="18" t="s">
        <v>39</v>
      </c>
      <c r="C185" s="18" t="s">
        <v>40</v>
      </c>
      <c r="D185" s="18" t="s">
        <v>208</v>
      </c>
      <c r="E185" s="18" t="s">
        <v>16</v>
      </c>
      <c r="F185" s="107">
        <v>600000</v>
      </c>
      <c r="G185" s="107">
        <v>0</v>
      </c>
      <c r="K185" s="3"/>
      <c r="L185" s="66"/>
    </row>
    <row r="186" spans="1:12" ht="15.75" customHeight="1">
      <c r="A186" s="30" t="s">
        <v>247</v>
      </c>
      <c r="B186" s="18" t="s">
        <v>39</v>
      </c>
      <c r="C186" s="18" t="s">
        <v>40</v>
      </c>
      <c r="D186" s="18" t="s">
        <v>208</v>
      </c>
      <c r="E186" s="18" t="s">
        <v>246</v>
      </c>
      <c r="F186" s="107">
        <v>2100000</v>
      </c>
      <c r="G186" s="107">
        <v>0</v>
      </c>
      <c r="K186" s="3"/>
      <c r="L186" s="66"/>
    </row>
    <row r="187" spans="1:7" ht="14.25" customHeight="1">
      <c r="A187" s="24" t="s">
        <v>52</v>
      </c>
      <c r="B187" s="18" t="s">
        <v>39</v>
      </c>
      <c r="C187" s="18" t="s">
        <v>40</v>
      </c>
      <c r="D187" s="18" t="s">
        <v>208</v>
      </c>
      <c r="E187" s="74" t="s">
        <v>51</v>
      </c>
      <c r="F187" s="107">
        <f>F188+F190</f>
        <v>70000</v>
      </c>
      <c r="G187" s="107">
        <f>G190</f>
        <v>0</v>
      </c>
    </row>
    <row r="188" spans="1:7" ht="16.5" customHeight="1">
      <c r="A188" s="26" t="s">
        <v>161</v>
      </c>
      <c r="B188" s="18" t="s">
        <v>39</v>
      </c>
      <c r="C188" s="18" t="s">
        <v>40</v>
      </c>
      <c r="D188" s="18" t="s">
        <v>208</v>
      </c>
      <c r="E188" s="18" t="s">
        <v>162</v>
      </c>
      <c r="F188" s="107">
        <f>F189</f>
        <v>50000</v>
      </c>
      <c r="G188" s="107">
        <f>G189</f>
        <v>0</v>
      </c>
    </row>
    <row r="189" spans="1:7" ht="25.5" customHeight="1">
      <c r="A189" s="71" t="s">
        <v>164</v>
      </c>
      <c r="B189" s="18" t="s">
        <v>39</v>
      </c>
      <c r="C189" s="18" t="s">
        <v>40</v>
      </c>
      <c r="D189" s="18" t="s">
        <v>208</v>
      </c>
      <c r="E189" s="18" t="s">
        <v>163</v>
      </c>
      <c r="F189" s="107">
        <v>50000</v>
      </c>
      <c r="G189" s="107">
        <v>0</v>
      </c>
    </row>
    <row r="190" spans="1:7" ht="14.25" customHeight="1">
      <c r="A190" s="24" t="s">
        <v>139</v>
      </c>
      <c r="B190" s="18" t="s">
        <v>39</v>
      </c>
      <c r="C190" s="18" t="s">
        <v>40</v>
      </c>
      <c r="D190" s="18" t="s">
        <v>208</v>
      </c>
      <c r="E190" s="74" t="s">
        <v>141</v>
      </c>
      <c r="F190" s="107">
        <f>F192+F191</f>
        <v>20000</v>
      </c>
      <c r="G190" s="107">
        <f>G192</f>
        <v>0</v>
      </c>
    </row>
    <row r="191" spans="1:7" ht="16.5" customHeight="1">
      <c r="A191" s="24" t="s">
        <v>179</v>
      </c>
      <c r="B191" s="18" t="s">
        <v>39</v>
      </c>
      <c r="C191" s="18" t="s">
        <v>40</v>
      </c>
      <c r="D191" s="18" t="s">
        <v>208</v>
      </c>
      <c r="E191" s="74">
        <v>852</v>
      </c>
      <c r="F191" s="107">
        <v>15000</v>
      </c>
      <c r="G191" s="107">
        <v>0</v>
      </c>
    </row>
    <row r="192" spans="1:7" ht="15" customHeight="1">
      <c r="A192" s="24" t="s">
        <v>140</v>
      </c>
      <c r="B192" s="18" t="s">
        <v>39</v>
      </c>
      <c r="C192" s="18" t="s">
        <v>40</v>
      </c>
      <c r="D192" s="18" t="s">
        <v>208</v>
      </c>
      <c r="E192" s="74">
        <v>853</v>
      </c>
      <c r="F192" s="107">
        <v>5000</v>
      </c>
      <c r="G192" s="107">
        <v>0</v>
      </c>
    </row>
    <row r="193" spans="1:11" ht="18" customHeight="1">
      <c r="A193" s="50" t="s">
        <v>33</v>
      </c>
      <c r="B193" s="15" t="s">
        <v>39</v>
      </c>
      <c r="C193" s="15" t="s">
        <v>41</v>
      </c>
      <c r="D193" s="15" t="s">
        <v>57</v>
      </c>
      <c r="E193" s="22"/>
      <c r="F193" s="111">
        <f>F194+F200</f>
        <v>6210806.22</v>
      </c>
      <c r="G193" s="111">
        <f>G194+G200</f>
        <v>4726250</v>
      </c>
      <c r="K193" s="3"/>
    </row>
    <row r="194" spans="1:11" ht="62.25" customHeight="1">
      <c r="A194" s="98" t="s">
        <v>274</v>
      </c>
      <c r="B194" s="18" t="s">
        <v>39</v>
      </c>
      <c r="C194" s="18" t="s">
        <v>41</v>
      </c>
      <c r="D194" s="18" t="s">
        <v>178</v>
      </c>
      <c r="E194" s="18"/>
      <c r="F194" s="109">
        <f aca="true" t="shared" si="19" ref="F194:G198">F195</f>
        <v>378806.22</v>
      </c>
      <c r="G194" s="109">
        <f t="shared" si="19"/>
        <v>0</v>
      </c>
      <c r="K194" s="3"/>
    </row>
    <row r="195" spans="1:7" ht="38.25" customHeight="1">
      <c r="A195" s="17" t="s">
        <v>238</v>
      </c>
      <c r="B195" s="22" t="s">
        <v>39</v>
      </c>
      <c r="C195" s="22" t="s">
        <v>41</v>
      </c>
      <c r="D195" s="18" t="s">
        <v>230</v>
      </c>
      <c r="E195" s="18"/>
      <c r="F195" s="113">
        <f t="shared" si="19"/>
        <v>378806.22</v>
      </c>
      <c r="G195" s="113">
        <f t="shared" si="19"/>
        <v>0</v>
      </c>
    </row>
    <row r="196" spans="1:7" ht="18" customHeight="1">
      <c r="A196" s="17" t="s">
        <v>209</v>
      </c>
      <c r="B196" s="22" t="s">
        <v>39</v>
      </c>
      <c r="C196" s="22" t="s">
        <v>41</v>
      </c>
      <c r="D196" s="18" t="s">
        <v>231</v>
      </c>
      <c r="E196" s="18"/>
      <c r="F196" s="113">
        <f t="shared" si="19"/>
        <v>378806.22</v>
      </c>
      <c r="G196" s="113">
        <f t="shared" si="19"/>
        <v>0</v>
      </c>
    </row>
    <row r="197" spans="1:7" ht="33.75" customHeight="1">
      <c r="A197" s="17" t="s">
        <v>145</v>
      </c>
      <c r="B197" s="22" t="s">
        <v>39</v>
      </c>
      <c r="C197" s="22" t="s">
        <v>41</v>
      </c>
      <c r="D197" s="18" t="s">
        <v>231</v>
      </c>
      <c r="E197" s="18" t="s">
        <v>10</v>
      </c>
      <c r="F197" s="113">
        <f t="shared" si="19"/>
        <v>378806.22</v>
      </c>
      <c r="G197" s="113">
        <f t="shared" si="19"/>
        <v>0</v>
      </c>
    </row>
    <row r="198" spans="1:7" ht="30.75" customHeight="1">
      <c r="A198" s="17" t="s">
        <v>69</v>
      </c>
      <c r="B198" s="22" t="s">
        <v>39</v>
      </c>
      <c r="C198" s="22" t="s">
        <v>41</v>
      </c>
      <c r="D198" s="18" t="s">
        <v>231</v>
      </c>
      <c r="E198" s="18" t="s">
        <v>15</v>
      </c>
      <c r="F198" s="113">
        <f t="shared" si="19"/>
        <v>378806.22</v>
      </c>
      <c r="G198" s="113">
        <f t="shared" si="19"/>
        <v>0</v>
      </c>
    </row>
    <row r="199" spans="1:7" ht="18.75" customHeight="1">
      <c r="A199" s="90" t="s">
        <v>168</v>
      </c>
      <c r="B199" s="22" t="s">
        <v>39</v>
      </c>
      <c r="C199" s="22" t="s">
        <v>41</v>
      </c>
      <c r="D199" s="18" t="s">
        <v>231</v>
      </c>
      <c r="E199" s="18" t="s">
        <v>16</v>
      </c>
      <c r="F199" s="109">
        <v>378806.22</v>
      </c>
      <c r="G199" s="113">
        <v>0</v>
      </c>
    </row>
    <row r="200" spans="1:12" ht="31.5" customHeight="1">
      <c r="A200" s="53" t="s">
        <v>275</v>
      </c>
      <c r="B200" s="22" t="s">
        <v>39</v>
      </c>
      <c r="C200" s="22" t="s">
        <v>41</v>
      </c>
      <c r="D200" s="22" t="s">
        <v>101</v>
      </c>
      <c r="E200" s="22"/>
      <c r="F200" s="109">
        <f>F201+F206+F211+F216+F225</f>
        <v>5832000</v>
      </c>
      <c r="G200" s="109">
        <f>G201+G206+G211+G216</f>
        <v>4726250</v>
      </c>
      <c r="H200" s="20"/>
      <c r="I200" s="20"/>
      <c r="J200" s="20"/>
      <c r="K200" s="20"/>
      <c r="L200" s="20"/>
    </row>
    <row r="201" spans="1:12" ht="42.75" customHeight="1">
      <c r="A201" s="98" t="s">
        <v>224</v>
      </c>
      <c r="B201" s="22" t="s">
        <v>39</v>
      </c>
      <c r="C201" s="22" t="s">
        <v>41</v>
      </c>
      <c r="D201" s="22" t="s">
        <v>225</v>
      </c>
      <c r="E201" s="22"/>
      <c r="F201" s="109">
        <f aca="true" t="shared" si="20" ref="F201:G204">F202</f>
        <v>60000</v>
      </c>
      <c r="G201" s="109">
        <f t="shared" si="20"/>
        <v>0</v>
      </c>
      <c r="K201" s="3"/>
      <c r="L201" s="3"/>
    </row>
    <row r="202" spans="1:12" ht="28.5" customHeight="1">
      <c r="A202" s="98" t="s">
        <v>172</v>
      </c>
      <c r="B202" s="22" t="s">
        <v>39</v>
      </c>
      <c r="C202" s="22" t="s">
        <v>41</v>
      </c>
      <c r="D202" s="22" t="s">
        <v>226</v>
      </c>
      <c r="E202" s="22"/>
      <c r="F202" s="109">
        <f t="shared" si="20"/>
        <v>60000</v>
      </c>
      <c r="G202" s="109">
        <f t="shared" si="20"/>
        <v>0</v>
      </c>
      <c r="K202" s="3"/>
      <c r="L202" s="3"/>
    </row>
    <row r="203" spans="1:12" ht="27.75" customHeight="1">
      <c r="A203" s="100" t="s">
        <v>145</v>
      </c>
      <c r="B203" s="22" t="s">
        <v>39</v>
      </c>
      <c r="C203" s="22" t="s">
        <v>41</v>
      </c>
      <c r="D203" s="22" t="s">
        <v>226</v>
      </c>
      <c r="E203" s="22" t="s">
        <v>10</v>
      </c>
      <c r="F203" s="109">
        <f t="shared" si="20"/>
        <v>60000</v>
      </c>
      <c r="G203" s="109">
        <f t="shared" si="20"/>
        <v>0</v>
      </c>
      <c r="K203" s="3"/>
      <c r="L203" s="3"/>
    </row>
    <row r="204" spans="1:12" ht="27.75" customHeight="1">
      <c r="A204" s="99" t="s">
        <v>69</v>
      </c>
      <c r="B204" s="22" t="s">
        <v>39</v>
      </c>
      <c r="C204" s="22" t="s">
        <v>41</v>
      </c>
      <c r="D204" s="22" t="s">
        <v>226</v>
      </c>
      <c r="E204" s="22" t="s">
        <v>15</v>
      </c>
      <c r="F204" s="109">
        <f t="shared" si="20"/>
        <v>60000</v>
      </c>
      <c r="G204" s="109">
        <f t="shared" si="20"/>
        <v>0</v>
      </c>
      <c r="K204" s="3"/>
      <c r="L204" s="3"/>
    </row>
    <row r="205" spans="1:12" ht="20.25" customHeight="1">
      <c r="A205" s="96" t="s">
        <v>168</v>
      </c>
      <c r="B205" s="22" t="s">
        <v>39</v>
      </c>
      <c r="C205" s="22" t="s">
        <v>41</v>
      </c>
      <c r="D205" s="22" t="s">
        <v>226</v>
      </c>
      <c r="E205" s="22" t="s">
        <v>16</v>
      </c>
      <c r="F205" s="109">
        <v>60000</v>
      </c>
      <c r="G205" s="109">
        <v>0</v>
      </c>
      <c r="K205" s="3"/>
      <c r="L205" s="3"/>
    </row>
    <row r="206" spans="1:12" ht="42" customHeight="1">
      <c r="A206" s="96" t="s">
        <v>227</v>
      </c>
      <c r="B206" s="22" t="s">
        <v>39</v>
      </c>
      <c r="C206" s="22" t="s">
        <v>41</v>
      </c>
      <c r="D206" s="22" t="s">
        <v>173</v>
      </c>
      <c r="E206" s="22"/>
      <c r="F206" s="109">
        <f aca="true" t="shared" si="21" ref="F206:G209">F207</f>
        <v>20000</v>
      </c>
      <c r="G206" s="109">
        <f t="shared" si="21"/>
        <v>0</v>
      </c>
      <c r="K206" s="3"/>
      <c r="L206" s="3"/>
    </row>
    <row r="207" spans="1:12" ht="31.5" customHeight="1">
      <c r="A207" s="96" t="s">
        <v>174</v>
      </c>
      <c r="B207" s="22" t="s">
        <v>39</v>
      </c>
      <c r="C207" s="22" t="s">
        <v>41</v>
      </c>
      <c r="D207" s="22" t="s">
        <v>235</v>
      </c>
      <c r="E207" s="22"/>
      <c r="F207" s="109">
        <f t="shared" si="21"/>
        <v>20000</v>
      </c>
      <c r="G207" s="109">
        <f t="shared" si="21"/>
        <v>0</v>
      </c>
      <c r="K207" s="3"/>
      <c r="L207" s="3"/>
    </row>
    <row r="208" spans="1:12" ht="30" customHeight="1">
      <c r="A208" s="100" t="s">
        <v>145</v>
      </c>
      <c r="B208" s="22" t="s">
        <v>39</v>
      </c>
      <c r="C208" s="22" t="s">
        <v>41</v>
      </c>
      <c r="D208" s="22" t="s">
        <v>235</v>
      </c>
      <c r="E208" s="22" t="s">
        <v>10</v>
      </c>
      <c r="F208" s="109">
        <f t="shared" si="21"/>
        <v>20000</v>
      </c>
      <c r="G208" s="109">
        <f t="shared" si="21"/>
        <v>0</v>
      </c>
      <c r="K208" s="3"/>
      <c r="L208" s="3"/>
    </row>
    <row r="209" spans="1:12" ht="30" customHeight="1">
      <c r="A209" s="99" t="s">
        <v>69</v>
      </c>
      <c r="B209" s="22" t="s">
        <v>39</v>
      </c>
      <c r="C209" s="22" t="s">
        <v>41</v>
      </c>
      <c r="D209" s="22" t="s">
        <v>235</v>
      </c>
      <c r="E209" s="22" t="s">
        <v>15</v>
      </c>
      <c r="F209" s="109">
        <f t="shared" si="21"/>
        <v>20000</v>
      </c>
      <c r="G209" s="109">
        <f t="shared" si="21"/>
        <v>0</v>
      </c>
      <c r="K209" s="3"/>
      <c r="L209" s="3"/>
    </row>
    <row r="210" spans="1:12" ht="18.75" customHeight="1">
      <c r="A210" s="99" t="s">
        <v>169</v>
      </c>
      <c r="B210" s="22" t="s">
        <v>39</v>
      </c>
      <c r="C210" s="22" t="s">
        <v>41</v>
      </c>
      <c r="D210" s="22" t="s">
        <v>235</v>
      </c>
      <c r="E210" s="22" t="s">
        <v>16</v>
      </c>
      <c r="F210" s="109">
        <v>20000</v>
      </c>
      <c r="G210" s="109">
        <v>0</v>
      </c>
      <c r="K210" s="3"/>
      <c r="L210" s="3"/>
    </row>
    <row r="211" spans="1:12" ht="39.75" customHeight="1">
      <c r="A211" s="99" t="s">
        <v>239</v>
      </c>
      <c r="B211" s="22" t="s">
        <v>39</v>
      </c>
      <c r="C211" s="22" t="s">
        <v>41</v>
      </c>
      <c r="D211" s="22" t="s">
        <v>228</v>
      </c>
      <c r="E211" s="22"/>
      <c r="F211" s="109">
        <f>F212</f>
        <v>300000</v>
      </c>
      <c r="G211" s="109">
        <v>0</v>
      </c>
      <c r="K211" s="3"/>
      <c r="L211" s="3"/>
    </row>
    <row r="212" spans="1:12" ht="38.25" customHeight="1">
      <c r="A212" s="99" t="s">
        <v>240</v>
      </c>
      <c r="B212" s="22" t="s">
        <v>39</v>
      </c>
      <c r="C212" s="22" t="s">
        <v>41</v>
      </c>
      <c r="D212" s="22" t="s">
        <v>229</v>
      </c>
      <c r="E212" s="22"/>
      <c r="F212" s="109">
        <f>F213</f>
        <v>300000</v>
      </c>
      <c r="G212" s="109">
        <v>0</v>
      </c>
      <c r="K212" s="3"/>
      <c r="L212" s="3"/>
    </row>
    <row r="213" spans="1:12" ht="28.5" customHeight="1">
      <c r="A213" s="99" t="s">
        <v>145</v>
      </c>
      <c r="B213" s="22" t="s">
        <v>39</v>
      </c>
      <c r="C213" s="22" t="s">
        <v>41</v>
      </c>
      <c r="D213" s="22" t="s">
        <v>229</v>
      </c>
      <c r="E213" s="22" t="s">
        <v>10</v>
      </c>
      <c r="F213" s="109">
        <f>F214</f>
        <v>300000</v>
      </c>
      <c r="G213" s="109">
        <v>0</v>
      </c>
      <c r="K213" s="3"/>
      <c r="L213" s="3"/>
    </row>
    <row r="214" spans="1:12" ht="32.25" customHeight="1">
      <c r="A214" s="99" t="s">
        <v>69</v>
      </c>
      <c r="B214" s="22" t="s">
        <v>39</v>
      </c>
      <c r="C214" s="22" t="s">
        <v>41</v>
      </c>
      <c r="D214" s="22" t="s">
        <v>229</v>
      </c>
      <c r="E214" s="22" t="s">
        <v>15</v>
      </c>
      <c r="F214" s="109">
        <f>F215</f>
        <v>300000</v>
      </c>
      <c r="G214" s="109">
        <v>0</v>
      </c>
      <c r="K214" s="3"/>
      <c r="L214" s="3"/>
    </row>
    <row r="215" spans="1:12" ht="18.75" customHeight="1">
      <c r="A215" s="99" t="s">
        <v>169</v>
      </c>
      <c r="B215" s="22" t="s">
        <v>39</v>
      </c>
      <c r="C215" s="22" t="s">
        <v>41</v>
      </c>
      <c r="D215" s="22" t="s">
        <v>229</v>
      </c>
      <c r="E215" s="22" t="s">
        <v>16</v>
      </c>
      <c r="F215" s="109">
        <v>300000</v>
      </c>
      <c r="G215" s="109">
        <v>0</v>
      </c>
      <c r="K215" s="3"/>
      <c r="L215" s="3"/>
    </row>
    <row r="216" spans="1:12" ht="32.25" customHeight="1">
      <c r="A216" s="99" t="s">
        <v>255</v>
      </c>
      <c r="B216" s="22" t="s">
        <v>39</v>
      </c>
      <c r="C216" s="22" t="s">
        <v>41</v>
      </c>
      <c r="D216" s="22" t="s">
        <v>258</v>
      </c>
      <c r="E216" s="22"/>
      <c r="F216" s="109">
        <f>F217+F221</f>
        <v>4975000</v>
      </c>
      <c r="G216" s="109">
        <f>G217+G221</f>
        <v>4726250</v>
      </c>
      <c r="K216" s="3"/>
      <c r="L216" s="3"/>
    </row>
    <row r="217" spans="1:12" ht="30.75" customHeight="1">
      <c r="A217" s="99" t="s">
        <v>285</v>
      </c>
      <c r="B217" s="22" t="s">
        <v>39</v>
      </c>
      <c r="C217" s="22" t="s">
        <v>41</v>
      </c>
      <c r="D217" s="22" t="s">
        <v>256</v>
      </c>
      <c r="E217" s="22"/>
      <c r="F217" s="109">
        <f aca="true" t="shared" si="22" ref="F217:G219">F218</f>
        <v>4726250</v>
      </c>
      <c r="G217" s="109">
        <f t="shared" si="22"/>
        <v>4726250</v>
      </c>
      <c r="K217" s="3"/>
      <c r="L217" s="3"/>
    </row>
    <row r="218" spans="1:12" ht="27.75" customHeight="1">
      <c r="A218" s="27" t="s">
        <v>145</v>
      </c>
      <c r="B218" s="22" t="s">
        <v>39</v>
      </c>
      <c r="C218" s="22" t="s">
        <v>41</v>
      </c>
      <c r="D218" s="22" t="s">
        <v>256</v>
      </c>
      <c r="E218" s="22" t="s">
        <v>10</v>
      </c>
      <c r="F218" s="109">
        <f t="shared" si="22"/>
        <v>4726250</v>
      </c>
      <c r="G218" s="109">
        <f t="shared" si="22"/>
        <v>4726250</v>
      </c>
      <c r="K218" s="3"/>
      <c r="L218" s="3"/>
    </row>
    <row r="219" spans="1:12" ht="28.5" customHeight="1">
      <c r="A219" s="17" t="s">
        <v>69</v>
      </c>
      <c r="B219" s="22" t="s">
        <v>39</v>
      </c>
      <c r="C219" s="22" t="s">
        <v>41</v>
      </c>
      <c r="D219" s="22" t="s">
        <v>256</v>
      </c>
      <c r="E219" s="22" t="s">
        <v>15</v>
      </c>
      <c r="F219" s="109">
        <f t="shared" si="22"/>
        <v>4726250</v>
      </c>
      <c r="G219" s="109">
        <f t="shared" si="22"/>
        <v>4726250</v>
      </c>
      <c r="K219" s="3"/>
      <c r="L219" s="3"/>
    </row>
    <row r="220" spans="1:12" ht="18.75" customHeight="1">
      <c r="A220" s="17" t="s">
        <v>169</v>
      </c>
      <c r="B220" s="22" t="s">
        <v>39</v>
      </c>
      <c r="C220" s="22" t="s">
        <v>41</v>
      </c>
      <c r="D220" s="22" t="s">
        <v>256</v>
      </c>
      <c r="E220" s="22" t="s">
        <v>16</v>
      </c>
      <c r="F220" s="109">
        <v>4726250</v>
      </c>
      <c r="G220" s="109">
        <f>F220</f>
        <v>4726250</v>
      </c>
      <c r="K220" s="3"/>
      <c r="L220" s="3"/>
    </row>
    <row r="221" spans="1:12" ht="40.5" customHeight="1">
      <c r="A221" s="99" t="s">
        <v>286</v>
      </c>
      <c r="B221" s="22" t="s">
        <v>39</v>
      </c>
      <c r="C221" s="22" t="s">
        <v>41</v>
      </c>
      <c r="D221" s="22" t="s">
        <v>257</v>
      </c>
      <c r="E221" s="22"/>
      <c r="F221" s="109">
        <f aca="true" t="shared" si="23" ref="F221:G223">F222</f>
        <v>248750</v>
      </c>
      <c r="G221" s="109">
        <f t="shared" si="23"/>
        <v>0</v>
      </c>
      <c r="K221" s="3"/>
      <c r="L221" s="3"/>
    </row>
    <row r="222" spans="1:12" ht="24.75" customHeight="1">
      <c r="A222" s="27" t="s">
        <v>145</v>
      </c>
      <c r="B222" s="22" t="s">
        <v>39</v>
      </c>
      <c r="C222" s="22" t="s">
        <v>41</v>
      </c>
      <c r="D222" s="22" t="s">
        <v>257</v>
      </c>
      <c r="E222" s="22" t="s">
        <v>10</v>
      </c>
      <c r="F222" s="109">
        <f t="shared" si="23"/>
        <v>248750</v>
      </c>
      <c r="G222" s="109">
        <f t="shared" si="23"/>
        <v>0</v>
      </c>
      <c r="K222" s="3"/>
      <c r="L222" s="3"/>
    </row>
    <row r="223" spans="1:12" ht="27.75" customHeight="1">
      <c r="A223" s="17" t="s">
        <v>69</v>
      </c>
      <c r="B223" s="22" t="s">
        <v>39</v>
      </c>
      <c r="C223" s="22" t="s">
        <v>41</v>
      </c>
      <c r="D223" s="22" t="s">
        <v>257</v>
      </c>
      <c r="E223" s="22" t="s">
        <v>15</v>
      </c>
      <c r="F223" s="109">
        <f t="shared" si="23"/>
        <v>248750</v>
      </c>
      <c r="G223" s="109">
        <f t="shared" si="23"/>
        <v>0</v>
      </c>
      <c r="K223" s="3"/>
      <c r="L223" s="3"/>
    </row>
    <row r="224" spans="1:12" ht="18.75" customHeight="1">
      <c r="A224" s="17" t="s">
        <v>169</v>
      </c>
      <c r="B224" s="22" t="s">
        <v>39</v>
      </c>
      <c r="C224" s="22" t="s">
        <v>41</v>
      </c>
      <c r="D224" s="22" t="s">
        <v>257</v>
      </c>
      <c r="E224" s="22" t="s">
        <v>16</v>
      </c>
      <c r="F224" s="109">
        <v>248750</v>
      </c>
      <c r="G224" s="109">
        <v>0</v>
      </c>
      <c r="K224" s="3"/>
      <c r="L224" s="3"/>
    </row>
    <row r="225" spans="1:12" ht="28.5" customHeight="1">
      <c r="A225" s="99" t="s">
        <v>277</v>
      </c>
      <c r="B225" s="22" t="s">
        <v>39</v>
      </c>
      <c r="C225" s="22" t="s">
        <v>41</v>
      </c>
      <c r="D225" s="22" t="s">
        <v>276</v>
      </c>
      <c r="E225" s="22"/>
      <c r="F225" s="109">
        <f>F226</f>
        <v>477000</v>
      </c>
      <c r="G225" s="109">
        <f>G226</f>
        <v>0</v>
      </c>
      <c r="K225" s="3"/>
      <c r="L225" s="3"/>
    </row>
    <row r="226" spans="1:12" ht="28.5" customHeight="1">
      <c r="A226" s="99" t="s">
        <v>278</v>
      </c>
      <c r="B226" s="22" t="s">
        <v>39</v>
      </c>
      <c r="C226" s="22" t="s">
        <v>41</v>
      </c>
      <c r="D226" s="22" t="s">
        <v>279</v>
      </c>
      <c r="E226" s="22"/>
      <c r="F226" s="109">
        <f>F227</f>
        <v>477000</v>
      </c>
      <c r="G226" s="109">
        <f>G227</f>
        <v>0</v>
      </c>
      <c r="K226" s="3"/>
      <c r="L226" s="3"/>
    </row>
    <row r="227" spans="1:12" ht="25.5" customHeight="1">
      <c r="A227" s="99" t="s">
        <v>145</v>
      </c>
      <c r="B227" s="22" t="s">
        <v>39</v>
      </c>
      <c r="C227" s="22" t="s">
        <v>41</v>
      </c>
      <c r="D227" s="22" t="s">
        <v>279</v>
      </c>
      <c r="E227" s="22" t="s">
        <v>10</v>
      </c>
      <c r="F227" s="109">
        <f>F228</f>
        <v>477000</v>
      </c>
      <c r="G227" s="109">
        <v>0</v>
      </c>
      <c r="K227" s="3"/>
      <c r="L227" s="3"/>
    </row>
    <row r="228" spans="1:12" ht="27" customHeight="1">
      <c r="A228" s="99" t="s">
        <v>69</v>
      </c>
      <c r="B228" s="22" t="s">
        <v>39</v>
      </c>
      <c r="C228" s="22" t="s">
        <v>41</v>
      </c>
      <c r="D228" s="22" t="s">
        <v>279</v>
      </c>
      <c r="E228" s="22" t="s">
        <v>15</v>
      </c>
      <c r="F228" s="109">
        <f>F229</f>
        <v>477000</v>
      </c>
      <c r="G228" s="109">
        <v>0</v>
      </c>
      <c r="K228" s="3"/>
      <c r="L228" s="3"/>
    </row>
    <row r="229" spans="1:12" ht="18.75" customHeight="1">
      <c r="A229" s="99" t="s">
        <v>169</v>
      </c>
      <c r="B229" s="22" t="s">
        <v>39</v>
      </c>
      <c r="C229" s="22" t="s">
        <v>41</v>
      </c>
      <c r="D229" s="22" t="s">
        <v>279</v>
      </c>
      <c r="E229" s="22" t="s">
        <v>16</v>
      </c>
      <c r="F229" s="109">
        <v>477000</v>
      </c>
      <c r="G229" s="109">
        <v>0</v>
      </c>
      <c r="K229" s="3"/>
      <c r="L229" s="3"/>
    </row>
    <row r="230" spans="1:12" ht="18" customHeight="1">
      <c r="A230" s="78" t="s">
        <v>128</v>
      </c>
      <c r="B230" s="79" t="s">
        <v>39</v>
      </c>
      <c r="C230" s="79" t="s">
        <v>42</v>
      </c>
      <c r="D230" s="79"/>
      <c r="E230" s="79"/>
      <c r="F230" s="114">
        <f>F231</f>
        <v>206000</v>
      </c>
      <c r="G230" s="114">
        <f>G231</f>
        <v>0</v>
      </c>
      <c r="K230" s="3"/>
      <c r="L230" s="3"/>
    </row>
    <row r="231" spans="1:12" ht="39" customHeight="1">
      <c r="A231" s="101" t="s">
        <v>280</v>
      </c>
      <c r="B231" s="52" t="s">
        <v>39</v>
      </c>
      <c r="C231" s="52" t="s">
        <v>42</v>
      </c>
      <c r="D231" s="52" t="s">
        <v>130</v>
      </c>
      <c r="E231" s="38"/>
      <c r="F231" s="115">
        <f>F232+F237+F242</f>
        <v>206000</v>
      </c>
      <c r="G231" s="115">
        <f>G232+G237+G242</f>
        <v>0</v>
      </c>
      <c r="K231" s="3"/>
      <c r="L231" s="3"/>
    </row>
    <row r="232" spans="1:12" ht="30.75" customHeight="1">
      <c r="A232" s="54" t="s">
        <v>181</v>
      </c>
      <c r="B232" s="52" t="s">
        <v>39</v>
      </c>
      <c r="C232" s="52" t="s">
        <v>42</v>
      </c>
      <c r="D232" s="52" t="s">
        <v>176</v>
      </c>
      <c r="E232" s="38"/>
      <c r="F232" s="115">
        <f aca="true" t="shared" si="24" ref="F232:G235">F233</f>
        <v>86000</v>
      </c>
      <c r="G232" s="115">
        <f t="shared" si="24"/>
        <v>0</v>
      </c>
      <c r="K232" s="3"/>
      <c r="L232" s="3"/>
    </row>
    <row r="233" spans="1:12" ht="30.75" customHeight="1">
      <c r="A233" s="54" t="s">
        <v>175</v>
      </c>
      <c r="B233" s="52" t="s">
        <v>39</v>
      </c>
      <c r="C233" s="52" t="s">
        <v>42</v>
      </c>
      <c r="D233" s="52" t="s">
        <v>131</v>
      </c>
      <c r="E233" s="38"/>
      <c r="F233" s="115">
        <f t="shared" si="24"/>
        <v>86000</v>
      </c>
      <c r="G233" s="115">
        <f t="shared" si="24"/>
        <v>0</v>
      </c>
      <c r="K233" s="3"/>
      <c r="L233" s="3"/>
    </row>
    <row r="234" spans="1:12" ht="30" customHeight="1">
      <c r="A234" s="27" t="s">
        <v>145</v>
      </c>
      <c r="B234" s="52" t="s">
        <v>39</v>
      </c>
      <c r="C234" s="52" t="s">
        <v>42</v>
      </c>
      <c r="D234" s="52" t="s">
        <v>131</v>
      </c>
      <c r="E234" s="38" t="s">
        <v>10</v>
      </c>
      <c r="F234" s="115">
        <f t="shared" si="24"/>
        <v>86000</v>
      </c>
      <c r="G234" s="115">
        <f t="shared" si="24"/>
        <v>0</v>
      </c>
      <c r="K234" s="3"/>
      <c r="L234" s="3"/>
    </row>
    <row r="235" spans="1:12" ht="30" customHeight="1">
      <c r="A235" s="37" t="s">
        <v>69</v>
      </c>
      <c r="B235" s="52" t="s">
        <v>39</v>
      </c>
      <c r="C235" s="52" t="s">
        <v>42</v>
      </c>
      <c r="D235" s="52" t="s">
        <v>180</v>
      </c>
      <c r="E235" s="38" t="s">
        <v>15</v>
      </c>
      <c r="F235" s="115">
        <f t="shared" si="24"/>
        <v>86000</v>
      </c>
      <c r="G235" s="115">
        <f t="shared" si="24"/>
        <v>0</v>
      </c>
      <c r="K235" s="3"/>
      <c r="L235" s="3"/>
    </row>
    <row r="236" spans="1:12" ht="17.25" customHeight="1">
      <c r="A236" s="55" t="s">
        <v>169</v>
      </c>
      <c r="B236" s="52" t="s">
        <v>39</v>
      </c>
      <c r="C236" s="52" t="s">
        <v>42</v>
      </c>
      <c r="D236" s="52" t="s">
        <v>131</v>
      </c>
      <c r="E236" s="38" t="s">
        <v>16</v>
      </c>
      <c r="F236" s="115">
        <v>86000</v>
      </c>
      <c r="G236" s="115">
        <v>0</v>
      </c>
      <c r="K236" s="3"/>
      <c r="L236" s="3"/>
    </row>
    <row r="237" spans="1:12" ht="29.25" customHeight="1">
      <c r="A237" s="30" t="s">
        <v>146</v>
      </c>
      <c r="B237" s="52" t="s">
        <v>39</v>
      </c>
      <c r="C237" s="52" t="s">
        <v>42</v>
      </c>
      <c r="D237" s="52" t="s">
        <v>157</v>
      </c>
      <c r="E237" s="38"/>
      <c r="F237" s="115">
        <f aca="true" t="shared" si="25" ref="F237:G240">F238</f>
        <v>20000</v>
      </c>
      <c r="G237" s="115">
        <f t="shared" si="25"/>
        <v>0</v>
      </c>
      <c r="K237" s="3"/>
      <c r="L237" s="3"/>
    </row>
    <row r="238" spans="1:12" ht="19.5" customHeight="1">
      <c r="A238" s="30" t="s">
        <v>177</v>
      </c>
      <c r="B238" s="52" t="s">
        <v>39</v>
      </c>
      <c r="C238" s="52" t="s">
        <v>42</v>
      </c>
      <c r="D238" s="52" t="s">
        <v>147</v>
      </c>
      <c r="E238" s="38"/>
      <c r="F238" s="115">
        <f t="shared" si="25"/>
        <v>20000</v>
      </c>
      <c r="G238" s="115">
        <f t="shared" si="25"/>
        <v>0</v>
      </c>
      <c r="K238" s="3"/>
      <c r="L238" s="3"/>
    </row>
    <row r="239" spans="1:12" ht="30" customHeight="1">
      <c r="A239" s="27" t="s">
        <v>145</v>
      </c>
      <c r="B239" s="52" t="s">
        <v>39</v>
      </c>
      <c r="C239" s="52" t="s">
        <v>42</v>
      </c>
      <c r="D239" s="52" t="s">
        <v>147</v>
      </c>
      <c r="E239" s="38" t="s">
        <v>10</v>
      </c>
      <c r="F239" s="115">
        <f t="shared" si="25"/>
        <v>20000</v>
      </c>
      <c r="G239" s="115">
        <f t="shared" si="25"/>
        <v>0</v>
      </c>
      <c r="K239" s="3"/>
      <c r="L239" s="3"/>
    </row>
    <row r="240" spans="1:12" ht="30" customHeight="1">
      <c r="A240" s="37" t="s">
        <v>69</v>
      </c>
      <c r="B240" s="52" t="s">
        <v>39</v>
      </c>
      <c r="C240" s="52" t="s">
        <v>42</v>
      </c>
      <c r="D240" s="52" t="s">
        <v>147</v>
      </c>
      <c r="E240" s="38" t="s">
        <v>15</v>
      </c>
      <c r="F240" s="115">
        <f t="shared" si="25"/>
        <v>20000</v>
      </c>
      <c r="G240" s="115">
        <f t="shared" si="25"/>
        <v>0</v>
      </c>
      <c r="K240" s="3"/>
      <c r="L240" s="3"/>
    </row>
    <row r="241" spans="1:12" ht="19.5" customHeight="1">
      <c r="A241" s="55" t="s">
        <v>169</v>
      </c>
      <c r="B241" s="52" t="s">
        <v>39</v>
      </c>
      <c r="C241" s="52" t="s">
        <v>42</v>
      </c>
      <c r="D241" s="52" t="s">
        <v>147</v>
      </c>
      <c r="E241" s="38" t="s">
        <v>16</v>
      </c>
      <c r="F241" s="115">
        <v>20000</v>
      </c>
      <c r="G241" s="115">
        <v>0</v>
      </c>
      <c r="K241" s="3"/>
      <c r="L241" s="3"/>
    </row>
    <row r="242" spans="1:11" ht="39.75" customHeight="1">
      <c r="A242" s="17" t="s">
        <v>210</v>
      </c>
      <c r="B242" s="18" t="s">
        <v>39</v>
      </c>
      <c r="C242" s="18" t="s">
        <v>42</v>
      </c>
      <c r="D242" s="18" t="s">
        <v>182</v>
      </c>
      <c r="E242" s="18"/>
      <c r="F242" s="110">
        <f>F243</f>
        <v>100000</v>
      </c>
      <c r="G242" s="110">
        <v>0</v>
      </c>
      <c r="K242" s="3"/>
    </row>
    <row r="243" spans="1:11" ht="27.75" customHeight="1">
      <c r="A243" s="17" t="s">
        <v>184</v>
      </c>
      <c r="B243" s="18" t="s">
        <v>39</v>
      </c>
      <c r="C243" s="18" t="s">
        <v>42</v>
      </c>
      <c r="D243" s="18" t="s">
        <v>183</v>
      </c>
      <c r="E243" s="18"/>
      <c r="F243" s="110">
        <f>F244</f>
        <v>100000</v>
      </c>
      <c r="G243" s="110">
        <v>0</v>
      </c>
      <c r="K243" s="3"/>
    </row>
    <row r="244" spans="1:11" ht="25.5" customHeight="1">
      <c r="A244" s="17" t="s">
        <v>145</v>
      </c>
      <c r="B244" s="18" t="s">
        <v>39</v>
      </c>
      <c r="C244" s="18" t="s">
        <v>42</v>
      </c>
      <c r="D244" s="18" t="s">
        <v>183</v>
      </c>
      <c r="E244" s="18" t="s">
        <v>10</v>
      </c>
      <c r="F244" s="110">
        <f>F245</f>
        <v>100000</v>
      </c>
      <c r="G244" s="110">
        <v>0</v>
      </c>
      <c r="K244" s="3"/>
    </row>
    <row r="245" spans="1:11" ht="26.25" customHeight="1">
      <c r="A245" s="17" t="s">
        <v>69</v>
      </c>
      <c r="B245" s="18" t="s">
        <v>39</v>
      </c>
      <c r="C245" s="18" t="s">
        <v>42</v>
      </c>
      <c r="D245" s="18" t="s">
        <v>183</v>
      </c>
      <c r="E245" s="18" t="s">
        <v>15</v>
      </c>
      <c r="F245" s="110">
        <f>F246</f>
        <v>100000</v>
      </c>
      <c r="G245" s="110">
        <v>0</v>
      </c>
      <c r="K245" s="3"/>
    </row>
    <row r="246" spans="1:11" ht="17.25" customHeight="1">
      <c r="A246" s="17" t="s">
        <v>169</v>
      </c>
      <c r="B246" s="18" t="s">
        <v>39</v>
      </c>
      <c r="C246" s="18" t="s">
        <v>42</v>
      </c>
      <c r="D246" s="18" t="s">
        <v>183</v>
      </c>
      <c r="E246" s="18" t="s">
        <v>16</v>
      </c>
      <c r="F246" s="110">
        <v>100000</v>
      </c>
      <c r="G246" s="110">
        <v>0</v>
      </c>
      <c r="K246" s="3"/>
    </row>
    <row r="247" spans="1:12" ht="15.75">
      <c r="A247" s="33" t="s">
        <v>64</v>
      </c>
      <c r="B247" s="15" t="s">
        <v>36</v>
      </c>
      <c r="C247" s="15"/>
      <c r="D247" s="15" t="s">
        <v>27</v>
      </c>
      <c r="E247" s="15"/>
      <c r="F247" s="108">
        <f>F248</f>
        <v>4976670.3</v>
      </c>
      <c r="G247" s="108">
        <f>(G248)</f>
        <v>3039761.19</v>
      </c>
      <c r="L247" s="3"/>
    </row>
    <row r="248" spans="1:12" ht="12.75">
      <c r="A248" s="50" t="s">
        <v>24</v>
      </c>
      <c r="B248" s="15" t="s">
        <v>36</v>
      </c>
      <c r="C248" s="15" t="s">
        <v>40</v>
      </c>
      <c r="D248" s="15" t="s">
        <v>27</v>
      </c>
      <c r="E248" s="15"/>
      <c r="F248" s="108">
        <f>F249</f>
        <v>4976670.3</v>
      </c>
      <c r="G248" s="108">
        <f>G249</f>
        <v>3039761.19</v>
      </c>
      <c r="L248" s="3"/>
    </row>
    <row r="249" spans="1:12" ht="45" customHeight="1">
      <c r="A249" s="53" t="s">
        <v>283</v>
      </c>
      <c r="B249" s="22" t="s">
        <v>36</v>
      </c>
      <c r="C249" s="22" t="s">
        <v>40</v>
      </c>
      <c r="D249" s="18" t="s">
        <v>102</v>
      </c>
      <c r="E249" s="15"/>
      <c r="F249" s="113">
        <f>F250+F268</f>
        <v>4976670.3</v>
      </c>
      <c r="G249" s="113">
        <f>G250+G268</f>
        <v>3039761.19</v>
      </c>
      <c r="L249" s="3"/>
    </row>
    <row r="250" spans="1:10" ht="33" customHeight="1">
      <c r="A250" s="80" t="s">
        <v>281</v>
      </c>
      <c r="B250" s="22" t="s">
        <v>36</v>
      </c>
      <c r="C250" s="22" t="s">
        <v>40</v>
      </c>
      <c r="D250" s="18" t="s">
        <v>129</v>
      </c>
      <c r="E250" s="18"/>
      <c r="F250" s="107">
        <f>F251</f>
        <v>2731448</v>
      </c>
      <c r="G250" s="107">
        <f>G251</f>
        <v>906800</v>
      </c>
      <c r="J250"/>
    </row>
    <row r="251" spans="1:10" ht="51.75" customHeight="1">
      <c r="A251" s="34" t="s">
        <v>211</v>
      </c>
      <c r="B251" s="22" t="s">
        <v>36</v>
      </c>
      <c r="C251" s="22" t="s">
        <v>40</v>
      </c>
      <c r="D251" s="18" t="s">
        <v>212</v>
      </c>
      <c r="E251" s="18"/>
      <c r="F251" s="107">
        <f>F252+F256+F260+F264</f>
        <v>2731448</v>
      </c>
      <c r="G251" s="107">
        <f>G252+G256+G260+G264</f>
        <v>906800</v>
      </c>
      <c r="J251"/>
    </row>
    <row r="252" spans="1:10" ht="42.75" customHeight="1">
      <c r="A252" s="17" t="s">
        <v>232</v>
      </c>
      <c r="B252" s="18" t="s">
        <v>36</v>
      </c>
      <c r="C252" s="18" t="s">
        <v>40</v>
      </c>
      <c r="D252" s="18" t="s">
        <v>213</v>
      </c>
      <c r="E252" s="18"/>
      <c r="F252" s="107">
        <f aca="true" t="shared" si="26" ref="F252:G254">F253</f>
        <v>997721.68</v>
      </c>
      <c r="G252" s="107">
        <f t="shared" si="26"/>
        <v>0</v>
      </c>
      <c r="J252"/>
    </row>
    <row r="253" spans="1:10" ht="25.5">
      <c r="A253" s="40" t="s">
        <v>75</v>
      </c>
      <c r="B253" s="18" t="s">
        <v>36</v>
      </c>
      <c r="C253" s="18" t="s">
        <v>40</v>
      </c>
      <c r="D253" s="18" t="s">
        <v>213</v>
      </c>
      <c r="E253" s="18" t="s">
        <v>9</v>
      </c>
      <c r="F253" s="107">
        <f t="shared" si="26"/>
        <v>997721.68</v>
      </c>
      <c r="G253" s="107">
        <f t="shared" si="26"/>
        <v>0</v>
      </c>
      <c r="J253"/>
    </row>
    <row r="254" spans="1:10" ht="20.25" customHeight="1">
      <c r="A254" s="44" t="s">
        <v>26</v>
      </c>
      <c r="B254" s="18" t="s">
        <v>36</v>
      </c>
      <c r="C254" s="18" t="s">
        <v>40</v>
      </c>
      <c r="D254" s="18" t="s">
        <v>213</v>
      </c>
      <c r="E254" s="18" t="s">
        <v>11</v>
      </c>
      <c r="F254" s="107">
        <f t="shared" si="26"/>
        <v>997721.68</v>
      </c>
      <c r="G254" s="107">
        <f t="shared" si="26"/>
        <v>0</v>
      </c>
      <c r="J254"/>
    </row>
    <row r="255" spans="1:10" ht="38.25">
      <c r="A255" s="62" t="s">
        <v>104</v>
      </c>
      <c r="B255" s="18" t="s">
        <v>36</v>
      </c>
      <c r="C255" s="18" t="s">
        <v>40</v>
      </c>
      <c r="D255" s="18" t="s">
        <v>213</v>
      </c>
      <c r="E255" s="18" t="s">
        <v>12</v>
      </c>
      <c r="F255" s="107">
        <v>997721.68</v>
      </c>
      <c r="G255" s="107">
        <v>0</v>
      </c>
      <c r="J255"/>
    </row>
    <row r="256" spans="1:10" ht="42.75" customHeight="1">
      <c r="A256" s="17" t="s">
        <v>214</v>
      </c>
      <c r="B256" s="18" t="s">
        <v>36</v>
      </c>
      <c r="C256" s="18" t="s">
        <v>40</v>
      </c>
      <c r="D256" s="18" t="s">
        <v>215</v>
      </c>
      <c r="E256" s="18"/>
      <c r="F256" s="107">
        <f aca="true" t="shared" si="27" ref="F256:G258">F257</f>
        <v>779200</v>
      </c>
      <c r="G256" s="107">
        <f t="shared" si="27"/>
        <v>0</v>
      </c>
      <c r="J256"/>
    </row>
    <row r="257" spans="1:10" ht="25.5">
      <c r="A257" s="40" t="s">
        <v>75</v>
      </c>
      <c r="B257" s="18" t="s">
        <v>36</v>
      </c>
      <c r="C257" s="18" t="s">
        <v>40</v>
      </c>
      <c r="D257" s="18" t="s">
        <v>215</v>
      </c>
      <c r="E257" s="18" t="s">
        <v>9</v>
      </c>
      <c r="F257" s="107">
        <f t="shared" si="27"/>
        <v>779200</v>
      </c>
      <c r="G257" s="107">
        <f t="shared" si="27"/>
        <v>0</v>
      </c>
      <c r="J257"/>
    </row>
    <row r="258" spans="1:10" ht="18" customHeight="1">
      <c r="A258" s="44" t="s">
        <v>26</v>
      </c>
      <c r="B258" s="18" t="s">
        <v>36</v>
      </c>
      <c r="C258" s="18" t="s">
        <v>40</v>
      </c>
      <c r="D258" s="18" t="s">
        <v>215</v>
      </c>
      <c r="E258" s="18" t="s">
        <v>11</v>
      </c>
      <c r="F258" s="107">
        <f t="shared" si="27"/>
        <v>779200</v>
      </c>
      <c r="G258" s="107">
        <f t="shared" si="27"/>
        <v>0</v>
      </c>
      <c r="J258"/>
    </row>
    <row r="259" spans="1:10" ht="42" customHeight="1">
      <c r="A259" s="62" t="s">
        <v>104</v>
      </c>
      <c r="B259" s="18" t="s">
        <v>36</v>
      </c>
      <c r="C259" s="18" t="s">
        <v>40</v>
      </c>
      <c r="D259" s="18" t="s">
        <v>215</v>
      </c>
      <c r="E259" s="18" t="s">
        <v>12</v>
      </c>
      <c r="F259" s="107">
        <v>779200</v>
      </c>
      <c r="G259" s="107">
        <v>0</v>
      </c>
      <c r="J259"/>
    </row>
    <row r="260" spans="1:10" ht="52.5" customHeight="1">
      <c r="A260" s="64" t="s">
        <v>153</v>
      </c>
      <c r="B260" s="18" t="s">
        <v>36</v>
      </c>
      <c r="C260" s="18" t="s">
        <v>40</v>
      </c>
      <c r="D260" s="18" t="s">
        <v>216</v>
      </c>
      <c r="E260" s="18"/>
      <c r="F260" s="110">
        <f aca="true" t="shared" si="28" ref="F260:G262">F261</f>
        <v>906800</v>
      </c>
      <c r="G260" s="110">
        <f t="shared" si="28"/>
        <v>906800</v>
      </c>
      <c r="H260" s="70"/>
      <c r="J260"/>
    </row>
    <row r="261" spans="1:10" ht="27" customHeight="1">
      <c r="A261" s="56" t="s">
        <v>75</v>
      </c>
      <c r="B261" s="18" t="s">
        <v>36</v>
      </c>
      <c r="C261" s="18" t="s">
        <v>40</v>
      </c>
      <c r="D261" s="18" t="s">
        <v>216</v>
      </c>
      <c r="E261" s="18" t="s">
        <v>9</v>
      </c>
      <c r="F261" s="110">
        <f t="shared" si="28"/>
        <v>906800</v>
      </c>
      <c r="G261" s="110">
        <f t="shared" si="28"/>
        <v>906800</v>
      </c>
      <c r="J261"/>
    </row>
    <row r="262" spans="1:10" ht="15" customHeight="1">
      <c r="A262" s="44" t="s">
        <v>26</v>
      </c>
      <c r="B262" s="18" t="s">
        <v>36</v>
      </c>
      <c r="C262" s="18" t="s">
        <v>40</v>
      </c>
      <c r="D262" s="18" t="s">
        <v>216</v>
      </c>
      <c r="E262" s="18" t="s">
        <v>11</v>
      </c>
      <c r="F262" s="110">
        <f t="shared" si="28"/>
        <v>906800</v>
      </c>
      <c r="G262" s="110">
        <f t="shared" si="28"/>
        <v>906800</v>
      </c>
      <c r="J262"/>
    </row>
    <row r="263" spans="1:10" ht="38.25">
      <c r="A263" s="26" t="s">
        <v>70</v>
      </c>
      <c r="B263" s="18" t="s">
        <v>36</v>
      </c>
      <c r="C263" s="18" t="s">
        <v>40</v>
      </c>
      <c r="D263" s="18" t="s">
        <v>216</v>
      </c>
      <c r="E263" s="18" t="s">
        <v>12</v>
      </c>
      <c r="F263" s="110">
        <v>906800</v>
      </c>
      <c r="G263" s="110">
        <f>F263</f>
        <v>906800</v>
      </c>
      <c r="J263"/>
    </row>
    <row r="264" spans="1:10" ht="38.25">
      <c r="A264" s="34" t="s">
        <v>152</v>
      </c>
      <c r="B264" s="22" t="s">
        <v>36</v>
      </c>
      <c r="C264" s="22" t="s">
        <v>40</v>
      </c>
      <c r="D264" s="22" t="s">
        <v>217</v>
      </c>
      <c r="E264" s="22"/>
      <c r="F264" s="110">
        <f aca="true" t="shared" si="29" ref="F264:G266">F265</f>
        <v>47726.32</v>
      </c>
      <c r="G264" s="110">
        <f t="shared" si="29"/>
        <v>0</v>
      </c>
      <c r="J264"/>
    </row>
    <row r="265" spans="1:10" ht="25.5">
      <c r="A265" s="34" t="s">
        <v>136</v>
      </c>
      <c r="B265" s="22" t="s">
        <v>36</v>
      </c>
      <c r="C265" s="22" t="s">
        <v>40</v>
      </c>
      <c r="D265" s="22" t="s">
        <v>217</v>
      </c>
      <c r="E265" s="22" t="s">
        <v>9</v>
      </c>
      <c r="F265" s="110">
        <f t="shared" si="29"/>
        <v>47726.32</v>
      </c>
      <c r="G265" s="110">
        <f t="shared" si="29"/>
        <v>0</v>
      </c>
      <c r="J265"/>
    </row>
    <row r="266" spans="1:10" ht="12.75">
      <c r="A266" s="34" t="s">
        <v>26</v>
      </c>
      <c r="B266" s="22" t="s">
        <v>36</v>
      </c>
      <c r="C266" s="22" t="s">
        <v>40</v>
      </c>
      <c r="D266" s="22" t="s">
        <v>217</v>
      </c>
      <c r="E266" s="22" t="s">
        <v>11</v>
      </c>
      <c r="F266" s="110">
        <f t="shared" si="29"/>
        <v>47726.32</v>
      </c>
      <c r="G266" s="110">
        <f t="shared" si="29"/>
        <v>0</v>
      </c>
      <c r="J266"/>
    </row>
    <row r="267" spans="1:10" ht="38.25">
      <c r="A267" s="34" t="s">
        <v>137</v>
      </c>
      <c r="B267" s="22" t="s">
        <v>36</v>
      </c>
      <c r="C267" s="22" t="s">
        <v>40</v>
      </c>
      <c r="D267" s="22" t="s">
        <v>217</v>
      </c>
      <c r="E267" s="22" t="s">
        <v>12</v>
      </c>
      <c r="F267" s="110">
        <v>47726.32</v>
      </c>
      <c r="G267" s="110">
        <v>0</v>
      </c>
      <c r="J267"/>
    </row>
    <row r="268" spans="1:10" ht="33" customHeight="1">
      <c r="A268" s="80" t="s">
        <v>249</v>
      </c>
      <c r="B268" s="22" t="s">
        <v>36</v>
      </c>
      <c r="C268" s="22" t="s">
        <v>40</v>
      </c>
      <c r="D268" s="18" t="s">
        <v>250</v>
      </c>
      <c r="E268" s="22"/>
      <c r="F268" s="110">
        <f>F269</f>
        <v>2245222.3</v>
      </c>
      <c r="G268" s="110">
        <f>G269</f>
        <v>2132961.19</v>
      </c>
      <c r="J268"/>
    </row>
    <row r="269" spans="1:10" ht="38.25">
      <c r="A269" s="34" t="s">
        <v>282</v>
      </c>
      <c r="B269" s="22" t="s">
        <v>36</v>
      </c>
      <c r="C269" s="22" t="s">
        <v>40</v>
      </c>
      <c r="D269" s="22" t="s">
        <v>251</v>
      </c>
      <c r="E269" s="22"/>
      <c r="F269" s="110">
        <f>F270+F274</f>
        <v>2245222.3</v>
      </c>
      <c r="G269" s="110">
        <f>G270+G274</f>
        <v>2132961.19</v>
      </c>
      <c r="J269"/>
    </row>
    <row r="270" spans="1:10" ht="42" customHeight="1">
      <c r="A270" s="34" t="s">
        <v>248</v>
      </c>
      <c r="B270" s="22" t="s">
        <v>36</v>
      </c>
      <c r="C270" s="22" t="s">
        <v>40</v>
      </c>
      <c r="D270" s="22" t="s">
        <v>252</v>
      </c>
      <c r="E270" s="22"/>
      <c r="F270" s="110">
        <f aca="true" t="shared" si="30" ref="F270:G272">F271</f>
        <v>2132961.19</v>
      </c>
      <c r="G270" s="110">
        <f t="shared" si="30"/>
        <v>2132961.19</v>
      </c>
      <c r="J270"/>
    </row>
    <row r="271" spans="1:10" ht="28.5" customHeight="1">
      <c r="A271" s="34" t="s">
        <v>136</v>
      </c>
      <c r="B271" s="22" t="s">
        <v>36</v>
      </c>
      <c r="C271" s="22" t="s">
        <v>40</v>
      </c>
      <c r="D271" s="22" t="s">
        <v>252</v>
      </c>
      <c r="E271" s="22" t="s">
        <v>9</v>
      </c>
      <c r="F271" s="110">
        <f t="shared" si="30"/>
        <v>2132961.19</v>
      </c>
      <c r="G271" s="110">
        <f t="shared" si="30"/>
        <v>2132961.19</v>
      </c>
      <c r="J271"/>
    </row>
    <row r="272" spans="1:10" ht="15.75" customHeight="1">
      <c r="A272" s="34" t="s">
        <v>26</v>
      </c>
      <c r="B272" s="22" t="s">
        <v>36</v>
      </c>
      <c r="C272" s="22" t="s">
        <v>40</v>
      </c>
      <c r="D272" s="22" t="s">
        <v>252</v>
      </c>
      <c r="E272" s="22" t="s">
        <v>11</v>
      </c>
      <c r="F272" s="110">
        <f t="shared" si="30"/>
        <v>2132961.19</v>
      </c>
      <c r="G272" s="110">
        <f t="shared" si="30"/>
        <v>2132961.19</v>
      </c>
      <c r="J272"/>
    </row>
    <row r="273" spans="1:10" ht="39.75" customHeight="1">
      <c r="A273" s="34" t="s">
        <v>137</v>
      </c>
      <c r="B273" s="22" t="s">
        <v>36</v>
      </c>
      <c r="C273" s="22" t="s">
        <v>40</v>
      </c>
      <c r="D273" s="22" t="s">
        <v>252</v>
      </c>
      <c r="E273" s="22" t="s">
        <v>12</v>
      </c>
      <c r="F273" s="110">
        <v>2132961.19</v>
      </c>
      <c r="G273" s="110">
        <f>F273</f>
        <v>2132961.19</v>
      </c>
      <c r="J273"/>
    </row>
    <row r="274" spans="1:10" ht="51" customHeight="1">
      <c r="A274" s="34" t="s">
        <v>254</v>
      </c>
      <c r="B274" s="22" t="s">
        <v>36</v>
      </c>
      <c r="C274" s="22" t="s">
        <v>40</v>
      </c>
      <c r="D274" s="22" t="s">
        <v>253</v>
      </c>
      <c r="E274" s="22"/>
      <c r="F274" s="110">
        <f aca="true" t="shared" si="31" ref="F274:G276">F275</f>
        <v>112261.11</v>
      </c>
      <c r="G274" s="110">
        <f t="shared" si="31"/>
        <v>0</v>
      </c>
      <c r="J274"/>
    </row>
    <row r="275" spans="1:10" ht="25.5">
      <c r="A275" s="34" t="s">
        <v>136</v>
      </c>
      <c r="B275" s="22" t="s">
        <v>36</v>
      </c>
      <c r="C275" s="22" t="s">
        <v>40</v>
      </c>
      <c r="D275" s="22" t="s">
        <v>253</v>
      </c>
      <c r="E275" s="22" t="s">
        <v>9</v>
      </c>
      <c r="F275" s="110">
        <f t="shared" si="31"/>
        <v>112261.11</v>
      </c>
      <c r="G275" s="110">
        <f t="shared" si="31"/>
        <v>0</v>
      </c>
      <c r="J275"/>
    </row>
    <row r="276" spans="1:10" ht="15.75" customHeight="1">
      <c r="A276" s="34" t="s">
        <v>26</v>
      </c>
      <c r="B276" s="22" t="s">
        <v>36</v>
      </c>
      <c r="C276" s="22" t="s">
        <v>40</v>
      </c>
      <c r="D276" s="22" t="s">
        <v>253</v>
      </c>
      <c r="E276" s="22" t="s">
        <v>11</v>
      </c>
      <c r="F276" s="110">
        <f t="shared" si="31"/>
        <v>112261.11</v>
      </c>
      <c r="G276" s="110">
        <f t="shared" si="31"/>
        <v>0</v>
      </c>
      <c r="J276"/>
    </row>
    <row r="277" spans="1:10" ht="38.25">
      <c r="A277" s="34" t="s">
        <v>137</v>
      </c>
      <c r="B277" s="22" t="s">
        <v>36</v>
      </c>
      <c r="C277" s="22" t="s">
        <v>40</v>
      </c>
      <c r="D277" s="22" t="s">
        <v>253</v>
      </c>
      <c r="E277" s="22" t="s">
        <v>12</v>
      </c>
      <c r="F277" s="110">
        <v>112261.11</v>
      </c>
      <c r="G277" s="110">
        <v>0</v>
      </c>
      <c r="J277"/>
    </row>
    <row r="278" spans="1:10" ht="18.75" customHeight="1">
      <c r="A278" s="33" t="s">
        <v>21</v>
      </c>
      <c r="B278" s="59" t="s">
        <v>43</v>
      </c>
      <c r="C278" s="15"/>
      <c r="D278" s="15" t="s">
        <v>27</v>
      </c>
      <c r="E278" s="15"/>
      <c r="F278" s="108">
        <f aca="true" t="shared" si="32" ref="F278:G282">F279</f>
        <v>61406.88</v>
      </c>
      <c r="G278" s="108">
        <f t="shared" si="32"/>
        <v>0</v>
      </c>
      <c r="J278"/>
    </row>
    <row r="279" spans="1:10" ht="15" customHeight="1">
      <c r="A279" s="50" t="s">
        <v>5</v>
      </c>
      <c r="B279" s="15" t="s">
        <v>43</v>
      </c>
      <c r="C279" s="15" t="s">
        <v>40</v>
      </c>
      <c r="D279" s="15"/>
      <c r="E279" s="15"/>
      <c r="F279" s="108">
        <f t="shared" si="32"/>
        <v>61406.88</v>
      </c>
      <c r="G279" s="108">
        <f t="shared" si="32"/>
        <v>0</v>
      </c>
      <c r="J279"/>
    </row>
    <row r="280" spans="1:10" ht="12.75">
      <c r="A280" s="24" t="s">
        <v>66</v>
      </c>
      <c r="B280" s="22" t="s">
        <v>43</v>
      </c>
      <c r="C280" s="22" t="s">
        <v>40</v>
      </c>
      <c r="D280" s="22" t="s">
        <v>89</v>
      </c>
      <c r="E280" s="15"/>
      <c r="F280" s="109">
        <f t="shared" si="32"/>
        <v>61406.88</v>
      </c>
      <c r="G280" s="109">
        <f t="shared" si="32"/>
        <v>0</v>
      </c>
      <c r="J280"/>
    </row>
    <row r="281" spans="1:10" ht="12.75">
      <c r="A281" s="17" t="s">
        <v>4</v>
      </c>
      <c r="B281" s="18" t="s">
        <v>43</v>
      </c>
      <c r="C281" s="18" t="s">
        <v>40</v>
      </c>
      <c r="D281" s="22" t="s">
        <v>90</v>
      </c>
      <c r="E281" s="18"/>
      <c r="F281" s="110">
        <f t="shared" si="32"/>
        <v>61406.88</v>
      </c>
      <c r="G281" s="110">
        <f t="shared" si="32"/>
        <v>0</v>
      </c>
      <c r="J281"/>
    </row>
    <row r="282" spans="1:10" ht="42" customHeight="1">
      <c r="A282" s="57" t="s">
        <v>142</v>
      </c>
      <c r="B282" s="18" t="s">
        <v>43</v>
      </c>
      <c r="C282" s="18" t="s">
        <v>40</v>
      </c>
      <c r="D282" s="22" t="s">
        <v>103</v>
      </c>
      <c r="E282" s="18"/>
      <c r="F282" s="110">
        <f t="shared" si="32"/>
        <v>61406.88</v>
      </c>
      <c r="G282" s="110">
        <f t="shared" si="32"/>
        <v>0</v>
      </c>
      <c r="H282" s="70"/>
      <c r="J282"/>
    </row>
    <row r="283" spans="1:10" ht="16.5" customHeight="1">
      <c r="A283" s="58" t="s">
        <v>47</v>
      </c>
      <c r="B283" s="18" t="s">
        <v>43</v>
      </c>
      <c r="C283" s="18" t="s">
        <v>40</v>
      </c>
      <c r="D283" s="22" t="s">
        <v>103</v>
      </c>
      <c r="E283" s="18" t="s">
        <v>0</v>
      </c>
      <c r="F283" s="110">
        <f>F285</f>
        <v>61406.88</v>
      </c>
      <c r="G283" s="110">
        <f>G285</f>
        <v>0</v>
      </c>
      <c r="J283"/>
    </row>
    <row r="284" spans="1:10" ht="12.75" customHeight="1">
      <c r="A284" s="58" t="s">
        <v>62</v>
      </c>
      <c r="B284" s="18" t="s">
        <v>43</v>
      </c>
      <c r="C284" s="18" t="s">
        <v>40</v>
      </c>
      <c r="D284" s="22" t="s">
        <v>103</v>
      </c>
      <c r="E284" s="18" t="s">
        <v>61</v>
      </c>
      <c r="F284" s="110">
        <f>F285</f>
        <v>61406.88</v>
      </c>
      <c r="G284" s="110">
        <f>G285</f>
        <v>0</v>
      </c>
      <c r="J284"/>
    </row>
    <row r="285" spans="1:10" ht="15.75" customHeight="1">
      <c r="A285" s="26" t="s">
        <v>86</v>
      </c>
      <c r="B285" s="18" t="s">
        <v>43</v>
      </c>
      <c r="C285" s="18" t="s">
        <v>40</v>
      </c>
      <c r="D285" s="22" t="s">
        <v>103</v>
      </c>
      <c r="E285" s="18" t="s">
        <v>63</v>
      </c>
      <c r="F285" s="110">
        <v>61406.88</v>
      </c>
      <c r="G285" s="110">
        <v>0</v>
      </c>
      <c r="J285"/>
    </row>
    <row r="286" spans="1:10" ht="13.5" customHeight="1">
      <c r="A286" s="14" t="s">
        <v>1</v>
      </c>
      <c r="B286" s="19"/>
      <c r="C286" s="19"/>
      <c r="D286" s="15"/>
      <c r="E286" s="19"/>
      <c r="F286" s="103">
        <f>F12+F88+F102+F120+F164+F247+F278</f>
        <v>27911358.84</v>
      </c>
      <c r="G286" s="103">
        <f>G12+G88+G102+G120+G164+G247+G278</f>
        <v>11058491.33</v>
      </c>
      <c r="J286"/>
    </row>
    <row r="287" spans="1:10" ht="18" customHeight="1">
      <c r="A287" s="1"/>
      <c r="B287" s="1"/>
      <c r="C287" s="1"/>
      <c r="D287" s="1"/>
      <c r="E287" s="1"/>
      <c r="F287" s="1"/>
      <c r="J287"/>
    </row>
    <row r="288" spans="5:10" ht="12.75" hidden="1">
      <c r="E288" s="105">
        <v>100</v>
      </c>
      <c r="F288" s="104">
        <f>F94+F41+F31+F26+F17</f>
        <v>5345924.16</v>
      </c>
      <c r="J288"/>
    </row>
    <row r="289" spans="5:10" ht="12.75" hidden="1">
      <c r="E289" s="105">
        <v>200</v>
      </c>
      <c r="F289" s="104" t="e">
        <f>#REF!+#REF!+#REF!+F239+F234+F213+F208+F203+#REF!+F197+#REF!+#REF!+F183+F177+F173+F169+F161+F157+F149+F143+F139+F134+F126+F112+F107+F99+F85+F80+F68+F61+F37</f>
        <v>#REF!</v>
      </c>
      <c r="J289"/>
    </row>
    <row r="290" spans="5:10" ht="12.75" hidden="1">
      <c r="E290" s="105">
        <v>300</v>
      </c>
      <c r="F290" s="104">
        <f>F283</f>
        <v>61406.88</v>
      </c>
      <c r="J290"/>
    </row>
    <row r="291" spans="1:10" ht="12.75" hidden="1">
      <c r="A291"/>
      <c r="B291"/>
      <c r="C291"/>
      <c r="D291"/>
      <c r="E291" s="77">
        <v>400</v>
      </c>
      <c r="F291" s="102">
        <v>0</v>
      </c>
      <c r="G291"/>
      <c r="J291"/>
    </row>
    <row r="292" spans="1:10" ht="12.75" hidden="1">
      <c r="A292"/>
      <c r="B292"/>
      <c r="C292"/>
      <c r="D292"/>
      <c r="E292" s="77">
        <v>500</v>
      </c>
      <c r="F292" s="104" t="e">
        <f>#REF!+#REF!+F48</f>
        <v>#REF!</v>
      </c>
      <c r="G292"/>
      <c r="J292"/>
    </row>
    <row r="293" spans="1:10" ht="12.75" hidden="1">
      <c r="A293"/>
      <c r="B293"/>
      <c r="C293"/>
      <c r="D293"/>
      <c r="E293" s="77">
        <v>600</v>
      </c>
      <c r="F293" s="104">
        <f>F265+F261+F257+F253</f>
        <v>2731448</v>
      </c>
      <c r="G293"/>
      <c r="J293"/>
    </row>
    <row r="294" spans="1:10" ht="12.75" hidden="1">
      <c r="A294"/>
      <c r="B294"/>
      <c r="C294"/>
      <c r="D294"/>
      <c r="E294" s="77">
        <v>700</v>
      </c>
      <c r="F294" s="102">
        <v>0</v>
      </c>
      <c r="G294"/>
      <c r="J294"/>
    </row>
    <row r="295" spans="1:10" ht="12.75" hidden="1">
      <c r="A295"/>
      <c r="B295"/>
      <c r="C295"/>
      <c r="D295"/>
      <c r="E295" s="77">
        <v>800</v>
      </c>
      <c r="F295" s="104">
        <f>F187+F73+F54</f>
        <v>105000</v>
      </c>
      <c r="G295"/>
      <c r="J295"/>
    </row>
    <row r="296" spans="1:10" ht="12.75" hidden="1">
      <c r="A296"/>
      <c r="B296"/>
      <c r="C296"/>
      <c r="D296"/>
      <c r="E296" s="106"/>
      <c r="F296" s="104" t="e">
        <f>SUBTOTAL(9,F288:F295)</f>
        <v>#REF!</v>
      </c>
      <c r="G296"/>
      <c r="J296"/>
    </row>
    <row r="297" spans="1:10" ht="12.75" hidden="1">
      <c r="A297"/>
      <c r="B297"/>
      <c r="C297"/>
      <c r="D297"/>
      <c r="E297"/>
      <c r="F297"/>
      <c r="G297"/>
      <c r="J297"/>
    </row>
    <row r="298" spans="1:10" ht="12.75">
      <c r="A298"/>
      <c r="B298"/>
      <c r="C298"/>
      <c r="D298"/>
      <c r="E298"/>
      <c r="F298" s="67" t="s">
        <v>57</v>
      </c>
      <c r="G298"/>
      <c r="J298"/>
    </row>
    <row r="299" spans="1:10" ht="12.75">
      <c r="A299"/>
      <c r="B299"/>
      <c r="C299"/>
      <c r="D299"/>
      <c r="E299"/>
      <c r="F299"/>
      <c r="G299"/>
      <c r="J299"/>
    </row>
    <row r="300" spans="1:10" ht="12.75">
      <c r="A300"/>
      <c r="B300"/>
      <c r="C300"/>
      <c r="D300"/>
      <c r="E300"/>
      <c r="F300"/>
      <c r="G300"/>
      <c r="J300"/>
    </row>
    <row r="301" spans="1:10" ht="12.75">
      <c r="A301"/>
      <c r="B301"/>
      <c r="C301"/>
      <c r="D301"/>
      <c r="E301"/>
      <c r="F301"/>
      <c r="G301"/>
      <c r="J301"/>
    </row>
    <row r="302" spans="1:10" ht="12.75">
      <c r="A302"/>
      <c r="B302"/>
      <c r="C302"/>
      <c r="D302"/>
      <c r="E302"/>
      <c r="F302"/>
      <c r="G302"/>
      <c r="J302"/>
    </row>
    <row r="303" spans="1:10" ht="12.75">
      <c r="A303"/>
      <c r="B303"/>
      <c r="C303"/>
      <c r="D303"/>
      <c r="E303"/>
      <c r="F303"/>
      <c r="G303"/>
      <c r="J303"/>
    </row>
    <row r="304" spans="1:10" ht="12.75">
      <c r="A304"/>
      <c r="B304"/>
      <c r="C304"/>
      <c r="D304"/>
      <c r="E304"/>
      <c r="F304"/>
      <c r="G304"/>
      <c r="J304"/>
    </row>
    <row r="305" spans="1:10" ht="12.75">
      <c r="A305"/>
      <c r="B305"/>
      <c r="C305"/>
      <c r="D305"/>
      <c r="E305"/>
      <c r="F305"/>
      <c r="G305"/>
      <c r="J305"/>
    </row>
    <row r="306" spans="1:10" ht="12.75">
      <c r="A306"/>
      <c r="B306"/>
      <c r="C306"/>
      <c r="D306"/>
      <c r="E306"/>
      <c r="F306"/>
      <c r="G306"/>
      <c r="J306"/>
    </row>
    <row r="307" spans="1:10" ht="12.75">
      <c r="A307"/>
      <c r="B307"/>
      <c r="C307"/>
      <c r="D307"/>
      <c r="E307"/>
      <c r="F307"/>
      <c r="G307"/>
      <c r="J307"/>
    </row>
    <row r="308" spans="1:10" ht="12.75">
      <c r="A308"/>
      <c r="B308"/>
      <c r="C308"/>
      <c r="D308"/>
      <c r="E308"/>
      <c r="F308"/>
      <c r="G308"/>
      <c r="J308"/>
    </row>
    <row r="309" spans="1:10" ht="12.75">
      <c r="A309"/>
      <c r="B309"/>
      <c r="C309"/>
      <c r="D309"/>
      <c r="E309"/>
      <c r="F309"/>
      <c r="G309"/>
      <c r="J309"/>
    </row>
    <row r="310" spans="1:10" ht="12.75">
      <c r="A310"/>
      <c r="B310"/>
      <c r="C310"/>
      <c r="D310"/>
      <c r="E310"/>
      <c r="F310"/>
      <c r="G310"/>
      <c r="J310"/>
    </row>
    <row r="311" spans="1:10" ht="12.75">
      <c r="A311"/>
      <c r="B311"/>
      <c r="C311"/>
      <c r="D311"/>
      <c r="E311"/>
      <c r="F311"/>
      <c r="G311"/>
      <c r="J311"/>
    </row>
    <row r="312" spans="1:10" ht="12.75">
      <c r="A312"/>
      <c r="B312"/>
      <c r="C312"/>
      <c r="D312"/>
      <c r="E312"/>
      <c r="F312"/>
      <c r="G312"/>
      <c r="J312"/>
    </row>
    <row r="313" spans="1:10" ht="12.75">
      <c r="A313"/>
      <c r="B313"/>
      <c r="C313"/>
      <c r="D313"/>
      <c r="E313"/>
      <c r="F313"/>
      <c r="G313"/>
      <c r="J313"/>
    </row>
    <row r="314" spans="1:10" ht="12.75">
      <c r="A314"/>
      <c r="B314"/>
      <c r="C314"/>
      <c r="D314"/>
      <c r="E314"/>
      <c r="F314"/>
      <c r="G314"/>
      <c r="J314"/>
    </row>
    <row r="315" spans="1:10" ht="12.75">
      <c r="A315"/>
      <c r="B315"/>
      <c r="C315"/>
      <c r="D315"/>
      <c r="E315"/>
      <c r="F315"/>
      <c r="G315"/>
      <c r="J315"/>
    </row>
    <row r="316" spans="1:10" ht="12.75">
      <c r="A316"/>
      <c r="B316"/>
      <c r="C316"/>
      <c r="D316"/>
      <c r="E316"/>
      <c r="F316"/>
      <c r="G316"/>
      <c r="J316"/>
    </row>
    <row r="317" spans="1:10" ht="12.75">
      <c r="A317"/>
      <c r="B317"/>
      <c r="C317"/>
      <c r="D317"/>
      <c r="E317"/>
      <c r="F317"/>
      <c r="G317"/>
      <c r="J317"/>
    </row>
    <row r="318" spans="1:10" ht="12.75">
      <c r="A318"/>
      <c r="B318"/>
      <c r="C318"/>
      <c r="D318"/>
      <c r="E318"/>
      <c r="F318"/>
      <c r="G318"/>
      <c r="J318"/>
    </row>
    <row r="319" spans="1:10" ht="12.75">
      <c r="A319"/>
      <c r="B319"/>
      <c r="C319"/>
      <c r="D319"/>
      <c r="E319"/>
      <c r="F319"/>
      <c r="G319"/>
      <c r="J319"/>
    </row>
    <row r="320" spans="1:10" ht="12.75">
      <c r="A320"/>
      <c r="B320"/>
      <c r="C320"/>
      <c r="D320"/>
      <c r="E320"/>
      <c r="F320"/>
      <c r="G320"/>
      <c r="J320"/>
    </row>
    <row r="321" spans="1:10" ht="12.75">
      <c r="A321"/>
      <c r="B321"/>
      <c r="C321"/>
      <c r="D321"/>
      <c r="E321"/>
      <c r="F321"/>
      <c r="G321"/>
      <c r="J321"/>
    </row>
    <row r="322" spans="1:10" ht="12.75">
      <c r="A322"/>
      <c r="B322"/>
      <c r="C322"/>
      <c r="D322"/>
      <c r="E322"/>
      <c r="F322"/>
      <c r="G322"/>
      <c r="J322"/>
    </row>
    <row r="323" spans="1:10" ht="12.75">
      <c r="A323"/>
      <c r="B323"/>
      <c r="C323"/>
      <c r="D323"/>
      <c r="E323"/>
      <c r="F323"/>
      <c r="G323"/>
      <c r="J323"/>
    </row>
    <row r="324" spans="1:10" ht="12.75">
      <c r="A324"/>
      <c r="B324"/>
      <c r="C324"/>
      <c r="D324"/>
      <c r="E324"/>
      <c r="F324"/>
      <c r="G324"/>
      <c r="J324"/>
    </row>
    <row r="325" spans="1:10" ht="12.75">
      <c r="A325"/>
      <c r="B325"/>
      <c r="C325"/>
      <c r="D325"/>
      <c r="E325"/>
      <c r="F325"/>
      <c r="G325"/>
      <c r="J325"/>
    </row>
    <row r="326" spans="1:10" ht="12.75">
      <c r="A326"/>
      <c r="B326"/>
      <c r="C326"/>
      <c r="D326"/>
      <c r="E326"/>
      <c r="F326"/>
      <c r="G326"/>
      <c r="J326"/>
    </row>
    <row r="327" spans="1:10" ht="12.75">
      <c r="A327"/>
      <c r="B327"/>
      <c r="C327"/>
      <c r="D327"/>
      <c r="E327"/>
      <c r="F327"/>
      <c r="G327"/>
      <c r="J327"/>
    </row>
    <row r="328" spans="1:10" ht="12.75">
      <c r="A328"/>
      <c r="B328"/>
      <c r="C328"/>
      <c r="D328"/>
      <c r="E328"/>
      <c r="F328"/>
      <c r="G328"/>
      <c r="J328"/>
    </row>
    <row r="329" spans="1:10" ht="12.75">
      <c r="A329"/>
      <c r="B329"/>
      <c r="C329"/>
      <c r="D329"/>
      <c r="E329"/>
      <c r="F329"/>
      <c r="G329"/>
      <c r="J329"/>
    </row>
    <row r="330" spans="1:10" ht="12.75">
      <c r="A330"/>
      <c r="B330"/>
      <c r="C330"/>
      <c r="D330"/>
      <c r="E330"/>
      <c r="F330"/>
      <c r="G330"/>
      <c r="J330"/>
    </row>
    <row r="331" spans="1:10" ht="12.75">
      <c r="A331"/>
      <c r="B331"/>
      <c r="C331"/>
      <c r="D331"/>
      <c r="E331"/>
      <c r="F331"/>
      <c r="G331"/>
      <c r="J331"/>
    </row>
    <row r="332" spans="1:10" ht="12.75">
      <c r="A332"/>
      <c r="B332"/>
      <c r="C332"/>
      <c r="D332"/>
      <c r="E332"/>
      <c r="F332"/>
      <c r="G332"/>
      <c r="J332"/>
    </row>
    <row r="333" spans="1:10" ht="12.75">
      <c r="A333"/>
      <c r="B333"/>
      <c r="C333"/>
      <c r="D333"/>
      <c r="E333"/>
      <c r="F333"/>
      <c r="G333"/>
      <c r="J333"/>
    </row>
  </sheetData>
  <sheetProtection/>
  <autoFilter ref="E12:E286"/>
  <mergeCells count="6">
    <mergeCell ref="A7:G7"/>
    <mergeCell ref="A6:C6"/>
    <mergeCell ref="F1:G1"/>
    <mergeCell ref="D2:G2"/>
    <mergeCell ref="B3:G3"/>
    <mergeCell ref="B4:G4"/>
  </mergeCells>
  <printOptions/>
  <pageMargins left="0.9055118110236221" right="0.07874015748031496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Admin</cp:lastModifiedBy>
  <cp:lastPrinted>2020-12-13T19:53:03Z</cp:lastPrinted>
  <dcterms:created xsi:type="dcterms:W3CDTF">2012-11-15T07:25:29Z</dcterms:created>
  <dcterms:modified xsi:type="dcterms:W3CDTF">2021-12-26T16:58:21Z</dcterms:modified>
  <cp:category/>
  <cp:version/>
  <cp:contentType/>
  <cp:contentStatus/>
</cp:coreProperties>
</file>