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711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  <definedName name="_xlnm.Print_Area" localSheetId="0">'Лист1'!$A$1:$G$280</definedName>
  </definedNames>
  <calcPr fullCalcOnLoad="1"/>
</workbook>
</file>

<file path=xl/sharedStrings.xml><?xml version="1.0" encoding="utf-8"?>
<sst xmlns="http://schemas.openxmlformats.org/spreadsheetml/2006/main" count="1218" uniqueCount="286">
  <si>
    <t>300</t>
  </si>
  <si>
    <t>ВСЕГО РАСХОДОВ</t>
  </si>
  <si>
    <t>Иные межбюджетные трансферты</t>
  </si>
  <si>
    <t>Раздел</t>
  </si>
  <si>
    <t>Доплаты к пенсиям, дополнительное пенсионное обеспечение</t>
  </si>
  <si>
    <t>Пенсионное обеспечение</t>
  </si>
  <si>
    <t>Общегосударственные вопросы</t>
  </si>
  <si>
    <t>Сумма</t>
  </si>
  <si>
    <t>Жилищно-коммунальное хозяйство</t>
  </si>
  <si>
    <t>600</t>
  </si>
  <si>
    <t>200</t>
  </si>
  <si>
    <t>610</t>
  </si>
  <si>
    <t>611</t>
  </si>
  <si>
    <t>Национальная безопасность и правоохранительная деятельность</t>
  </si>
  <si>
    <t>Вид расхода</t>
  </si>
  <si>
    <t>240</t>
  </si>
  <si>
    <t>244</t>
  </si>
  <si>
    <t>242</t>
  </si>
  <si>
    <t>ВСЕГО</t>
  </si>
  <si>
    <t>Наименование</t>
  </si>
  <si>
    <t>500</t>
  </si>
  <si>
    <t>Социальная политика</t>
  </si>
  <si>
    <t>Национальная экономика</t>
  </si>
  <si>
    <t>Национальная оборона</t>
  </si>
  <si>
    <t>Культура</t>
  </si>
  <si>
    <t>Целевая статья</t>
  </si>
  <si>
    <t>Субсидии бюджетным учреждениям</t>
  </si>
  <si>
    <t xml:space="preserve">  </t>
  </si>
  <si>
    <t>121</t>
  </si>
  <si>
    <t>122</t>
  </si>
  <si>
    <t>120</t>
  </si>
  <si>
    <t>Функционирование высшего должностного лица субъекта Российской Федерации и муниципального образования</t>
  </si>
  <si>
    <t>Подраздел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</si>
  <si>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</si>
  <si>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</si>
  <si>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</si>
  <si>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08</t>
  </si>
  <si>
    <t>09</t>
  </si>
  <si>
    <t>04</t>
  </si>
  <si>
    <t>05</t>
  </si>
  <si>
    <t>01</t>
  </si>
  <si>
    <t>02</t>
  </si>
  <si>
    <t>03</t>
  </si>
  <si>
    <t>10</t>
  </si>
  <si>
    <t>Мобилизационная и вневойсковая подготовка</t>
  </si>
  <si>
    <t>Название</t>
  </si>
  <si>
    <t>Защита населения и территории от чрезвычайных ситуаций природного и техногенного характера, гражданская оборона</t>
  </si>
  <si>
    <t>100</t>
  </si>
  <si>
    <t>Социальное обеспечение  и иные выплаты населению</t>
  </si>
  <si>
    <t>Другие общегосударственные вопросы</t>
  </si>
  <si>
    <t>11</t>
  </si>
  <si>
    <t>Резервные фонды</t>
  </si>
  <si>
    <t>800</t>
  </si>
  <si>
    <t>Иные бюджетные ассигнования</t>
  </si>
  <si>
    <t>870</t>
  </si>
  <si>
    <t>Резервные средства</t>
  </si>
  <si>
    <t>Связь и информатика</t>
  </si>
  <si>
    <t>Закупка товаров, работ, услуг в сфере информационно-коммуникационных технологий</t>
  </si>
  <si>
    <t xml:space="preserve"> </t>
  </si>
  <si>
    <t>Дорожное хозяйство (дорожные фонды)</t>
  </si>
  <si>
    <t>Межбюджетные трансферты</t>
  </si>
  <si>
    <t>540</t>
  </si>
  <si>
    <t>310</t>
  </si>
  <si>
    <t>Публичные нормативные социальные выплаты гражданам</t>
  </si>
  <si>
    <t>312</t>
  </si>
  <si>
    <t>Культура, кинематография</t>
  </si>
  <si>
    <t>Жилищное хозяйство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</si>
  <si>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</si>
  <si>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</si>
  <si>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Иные безвозмездные и безвозвратные перечисления</t>
  </si>
  <si>
    <t>Непрограммная деятельность</t>
  </si>
  <si>
    <t>42 00 06</t>
  </si>
  <si>
    <t>43 00 06</t>
  </si>
  <si>
    <t>в том числе за счет средств областного бюджета</t>
  </si>
  <si>
    <t>Подпрограмма 1 "Обеспечение деятельности и функций администрации городского поселения Туманный Кольского района и государственных полномочий"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</si>
  <si>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</si>
  <si>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</si>
  <si>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Расходы на обеспечение деятельности (оказание услуг) подведомственных учреждений, в том числе на предоставление государственным бюджетным и автономным учреждениям субсидий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</si>
  <si>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</si>
  <si>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рублей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</si>
  <si>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</si>
  <si>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создание, организацию и материальное обеспечение работы штаба оповещения</t>
  </si>
  <si>
    <t>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</si>
  <si>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</si>
  <si>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Непрограммная деятельность главы муниципального образования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</si>
  <si>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</si>
  <si>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</si>
  <si>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</si>
  <si>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</si>
  <si>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главы местной администрации</t>
  </si>
  <si>
    <t>Резервные фонды местных администраций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</si>
  <si>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</si>
  <si>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</si>
  <si>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Резервный фонд администрации гп Туманный Кольского района </t>
  </si>
  <si>
    <t>Иные пенсии, социальные доплаты к пенсиям</t>
  </si>
  <si>
    <t>Расходы на выплату персоналу государственных (муниципальных) органов</t>
  </si>
  <si>
    <t>Сельское хозяйство и рыболовство</t>
  </si>
  <si>
    <t>99 0 00 00000</t>
  </si>
  <si>
    <t>99 1 00 00000</t>
  </si>
  <si>
    <t>08 0 00 00000</t>
  </si>
  <si>
    <t>08 1 00 00000</t>
  </si>
  <si>
    <t>99 9 00 90010</t>
  </si>
  <si>
    <t>09 0 00 00000</t>
  </si>
  <si>
    <t>09 0 00 20020</t>
  </si>
  <si>
    <t>99 3 00 00000</t>
  </si>
  <si>
    <t xml:space="preserve"> 99 9 00 00000</t>
  </si>
  <si>
    <t>99 3 00 90020</t>
  </si>
  <si>
    <t>14 0 00 00000</t>
  </si>
  <si>
    <t>10 0 00 00000</t>
  </si>
  <si>
    <t>12 0 00 00000</t>
  </si>
  <si>
    <t>07 0 00 00000</t>
  </si>
  <si>
    <t>05 0 00 00000</t>
  </si>
  <si>
    <t>99 1 00 80010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</si>
  <si>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</si>
  <si>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Основное мероприятие 1. Осуществление муниципальных функций, направленных на обеспечение деятельности Главы администрации, администрации городского поселения Туманный Кольского района</t>
  </si>
  <si>
    <t>08 1 01 00000</t>
  </si>
  <si>
    <t>08 1 01 S0570</t>
  </si>
  <si>
    <t>08 1 01 70570</t>
  </si>
  <si>
    <t>08 1 01 75540</t>
  </si>
  <si>
    <t>08 1 01 04010</t>
  </si>
  <si>
    <t xml:space="preserve">Фонд оплаты труда государственных (муниципальных) органов </t>
  </si>
  <si>
    <t>08 1 01 06010</t>
  </si>
  <si>
    <t>08 1 01 06030</t>
  </si>
  <si>
    <t>08 1 01 13060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</si>
  <si>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</si>
  <si>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</si>
  <si>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08 1 02 00000</t>
  </si>
  <si>
    <t>08 1 02 51180</t>
  </si>
  <si>
    <t>Основное мероприятие 1. Регулирование численности безнадзорных животных</t>
  </si>
  <si>
    <t>14 1 01 00000</t>
  </si>
  <si>
    <t>14 1 01 75590</t>
  </si>
  <si>
    <t xml:space="preserve">14 1 01 75590 </t>
  </si>
  <si>
    <t>14 1 00 00000</t>
  </si>
  <si>
    <t xml:space="preserve">Расходы на ремонт улично-дорожной сети, дворовых территорий многоквартирных домов и проездов к ним </t>
  </si>
  <si>
    <t>01 1 01 00000</t>
  </si>
  <si>
    <t>01 1 00 00000</t>
  </si>
  <si>
    <t>01 1 01 20030</t>
  </si>
  <si>
    <t>07 0 02 20050</t>
  </si>
  <si>
    <t>Благоустройство</t>
  </si>
  <si>
    <t>05 1 00 00000</t>
  </si>
  <si>
    <t>Межбюджетные трансферты из бюджетов поселений на выполнение части полномочий контрольно-счетного органа поселения</t>
  </si>
  <si>
    <t>06 0 00 00000</t>
  </si>
  <si>
    <t>06 0 01 20240</t>
  </si>
  <si>
    <t>99 3 00 90040</t>
  </si>
  <si>
    <t>06</t>
  </si>
  <si>
    <t>Основное мероприятие 1. Организация содержания автомобильных дорог и инженерных сооружений на них в границах поселения (снегоочистка и посыпка дорог)</t>
  </si>
  <si>
    <t>10 0 01 20200</t>
  </si>
  <si>
    <t>Предоставление субсидий бюджетным, автономным учреждениям и иным неккомерческим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</si>
  <si>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</si>
  <si>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</si>
  <si>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Уплата налогов, сборов и иных платежей</t>
  </si>
  <si>
    <t>Уплата иных платежей</t>
  </si>
  <si>
    <t>850</t>
  </si>
  <si>
    <t>Выплата пенсии за выслугу лет муниципальным служащим, замещавшим муниципальные должности муниципальной службы в муниципальном образовании городское поселение Туманный</t>
  </si>
  <si>
    <t xml:space="preserve"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   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</si>
  <si>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</si>
  <si>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Закупка товаров, работ и услуг для обеспечения государственных (муниципальных) нужд</t>
  </si>
  <si>
    <t>Основное мероприятие 2. Организация и содержание мест захоронения</t>
  </si>
  <si>
    <t>06 0 02 20250</t>
  </si>
  <si>
    <t xml:space="preserve">       Приложение  № 5</t>
  </si>
  <si>
    <t>Софинансирование из местного бюджета на оплату взносов на капитальный ремонт за муниципальные нежилые помещения в многоквартирных домах в Мурманской области</t>
  </si>
  <si>
    <t>Расходы на оплату коммунальных услуг и услуг по содержанию имущества в части пустующих муниципальных помещений</t>
  </si>
  <si>
    <t>07 0 05 20280</t>
  </si>
  <si>
    <t>16 0 00 00000</t>
  </si>
  <si>
    <t xml:space="preserve">          городского поселения Туманный Кольского района</t>
  </si>
  <si>
    <t>99 3 00 90050</t>
  </si>
  <si>
    <t>Софинансирование из местного бюджета на оплату труда и начисления на выплаты по оплате труда работникам муниципальных учреждений</t>
  </si>
  <si>
    <t>Субсидии бюджетам муниципальных образований на софинансирование расходов, направляемых  на оплату труда и начисления на выплаты по оплате труда работникам муниципальных учреждений</t>
  </si>
  <si>
    <t>Межбюджетные трансферты бюджетам муниципальных районов из бюджетов поселений на осуществление части функции о взаимодействии при исполнении полномочий по распоряжению земельными участками, государственная собственность на которые не разграничена</t>
  </si>
  <si>
    <t>Основное мероприятие 5. Расходы по актуализации схем теплоснабжения, водоснабжения и водоотведения городского поселения Туманный Кольского района</t>
  </si>
  <si>
    <t>01 0 00 00000</t>
  </si>
  <si>
    <t>Основное мероприятие 1. Расходы по улучшению технического состояния дорог и дворовых территорий МКД и проездов к ним муниципального образования городское поселение Туманный</t>
  </si>
  <si>
    <t>10 0 01 00000</t>
  </si>
  <si>
    <t>Расходы по организации содержания автомобильных дорог и инженерных сооружений на них в границах поселения (снегоочистка и посыпка дорог)</t>
  </si>
  <si>
    <t>06 0 02 00000</t>
  </si>
  <si>
    <t>16 0 01 20290</t>
  </si>
  <si>
    <t>16 0 02 20300</t>
  </si>
  <si>
    <t>Подпрограмма 1. Улучшение технического состояния дорог и дворовых территорий МКД и проездов к ним муниципального образования городское поселение Туманный</t>
  </si>
  <si>
    <t>Расходы на обеспечение функций работников органов местного самоуправления</t>
  </si>
  <si>
    <t>Исполнение судебных актов</t>
  </si>
  <si>
    <t>830</t>
  </si>
  <si>
    <t>831</t>
  </si>
  <si>
    <t>Исполнение судебных актов Российской Федерации и мировых соглашений по возмещению причинённого вреда</t>
  </si>
  <si>
    <t>Софинансирование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</si>
  <si>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</si>
  <si>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Софинансирование из местного бюджета на оплату взносов на капитальный ремонт за муниципальный жилой фонд</t>
  </si>
  <si>
    <t xml:space="preserve">Прочая закупка товаров, работ и услуг </t>
  </si>
  <si>
    <t xml:space="preserve">Прочая закупка товаров, работ и услуг  </t>
  </si>
  <si>
    <t>16 0 02 00000</t>
  </si>
  <si>
    <t>16 0 01 00000</t>
  </si>
  <si>
    <t xml:space="preserve">Разработка и проведение экспертизы проектно-сметной документации </t>
  </si>
  <si>
    <t>07 0 02 00000</t>
  </si>
  <si>
    <t>07 0 05 00000</t>
  </si>
  <si>
    <t>Актуализация схем теплоснабжения, водоснабжения и водоотведения городского поселения Туманный Кольского района</t>
  </si>
  <si>
    <t>Содержание зеленых насаждений, благоустройство территории поселения, уборка территории поселения</t>
  </si>
  <si>
    <t>06 0 01 00000</t>
  </si>
  <si>
    <t>Организация и содержание мест захоронения</t>
  </si>
  <si>
    <t>04 0 00 00000</t>
  </si>
  <si>
    <t>Уплата прочих налогов, сборов</t>
  </si>
  <si>
    <t xml:space="preserve"> 06 0 01 20240 </t>
  </si>
  <si>
    <t>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</si>
  <si>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 xml:space="preserve">Основное мероприятие 1. Содержание зеленых насаждений, благоустройство территории поселения
</t>
  </si>
  <si>
    <t>06 0 05 00000</t>
  </si>
  <si>
    <t>06 0 05 20260</t>
  </si>
  <si>
    <t>Организация освещения улиц на территории муниципального образования городского поселения Туманный</t>
  </si>
  <si>
    <t xml:space="preserve">Основное мероприятие 2. Расходы на разработку сметной документации  и проведение экспертизы проектно-сметной документации </t>
  </si>
  <si>
    <t>Основное мероприятие 1: Приобретение системы видеонаблюдения, тревожной кнопки</t>
  </si>
  <si>
    <t xml:space="preserve"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 </t>
  </si>
  <si>
    <t xml:space="preserve">Основное мероприятие 2: Повышение безопасности населения </t>
  </si>
  <si>
    <t>Повышение безопасности населения</t>
  </si>
  <si>
    <t>Подпрограмма 1. Сокращение численности безнадзорных животных на территории муниципального образования городское поселениеТуманный</t>
  </si>
  <si>
    <t xml:space="preserve">               к решению Совета депутатов</t>
  </si>
  <si>
    <t>Приобретение системы видеонаблюдения, тревожной кнопки</t>
  </si>
  <si>
    <t>07 0 06 00000</t>
  </si>
  <si>
    <t>07 0 06 20310</t>
  </si>
  <si>
    <t>Основное мероприятие 6. Расходы на текущий ремонт муниципальных квартир в МКД городского поселения Туманный Кольского района</t>
  </si>
  <si>
    <t>Текущий ремонт муниципальных квартир в МКД городского поселения Туманный Кольского района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</si>
  <si>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</si>
  <si>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</si>
  <si>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 xml:space="preserve">Распределение бюджетных ассигнований по разделам и подразделам, целевым статьям (муниципальным программам городского поселения Туманный Кольского района и непрограммным направлениям деятельности), группам (группам и подгруппам) видов расходов  классификации расходов бюджета городского поселения Туманный Кольского района на 2020 год      
</t>
  </si>
  <si>
    <t>99 2 00 00000</t>
  </si>
  <si>
    <t>99 2 00 01010</t>
  </si>
  <si>
    <t>17 0 00 00000</t>
  </si>
  <si>
    <t xml:space="preserve">Основное мероприятие 1. Проведение работ по предупреждению и ликвидации  чрезвычайных ситуаций </t>
  </si>
  <si>
    <t>17 0 01 00000</t>
  </si>
  <si>
    <t>17 0 01 20330</t>
  </si>
  <si>
    <t xml:space="preserve">Основное мероприятие 2. Приобретение материальных ценностей  для предотвращения  чрезвычайных ситуаций </t>
  </si>
  <si>
    <t>17 0 02 00000</t>
  </si>
  <si>
    <t>17 0 02 20340</t>
  </si>
  <si>
    <t>12 0 01 00000</t>
  </si>
  <si>
    <t>12 0 01 20220</t>
  </si>
  <si>
    <t>12 0 01 70850</t>
  </si>
  <si>
    <t>12 0 01 S0850</t>
  </si>
  <si>
    <t>15 0 01 00000</t>
  </si>
  <si>
    <t>Основное мероприятие 1. Осуществление расходов на оплату коммунальных услуг и услуг по содержанию имущества в части пустующих муниципальных помещений городского поселения Туманный Кольского района</t>
  </si>
  <si>
    <t>15 0 01 20000</t>
  </si>
  <si>
    <t>15 0 01 20260</t>
  </si>
  <si>
    <t>04 0 01 00000</t>
  </si>
  <si>
    <t>04 0 01 70750</t>
  </si>
  <si>
    <t>Закупка товаров, работ и услуг для государственных (муниципальных) нужд</t>
  </si>
  <si>
    <t xml:space="preserve">Закупка товаров, работ, услуг в целях капитального ремонта государственного и муниципального имущества  </t>
  </si>
  <si>
    <t>243</t>
  </si>
  <si>
    <t>Расходы к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</si>
  <si>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04 0 01 S0750</t>
  </si>
  <si>
    <t xml:space="preserve">Основное мероприятие 2.  Работы по установке узлов учета тепловой энергии в МКД городского поселения Туманный </t>
  </si>
  <si>
    <t>04 002 00000</t>
  </si>
  <si>
    <t>Замена общедомовых приборов учета тепловой энергии</t>
  </si>
  <si>
    <t>04 002 20320</t>
  </si>
  <si>
    <t>Основное мероприятие 5. Организация освещения улиц на территории муниципального образования городского поселения Туманный</t>
  </si>
  <si>
    <t>Основное мероприятие 1. Осуществление муниципальных функций, направленных на обеспечение деятельности подведомственных учреждений городского поселения Туманный Кольского района</t>
  </si>
  <si>
    <t>05 1 01 00000</t>
  </si>
  <si>
    <t>05 1 01 00030</t>
  </si>
  <si>
    <t>Расходы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</si>
  <si>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05 1 01 00040</t>
  </si>
  <si>
    <t>05 1 01 71100</t>
  </si>
  <si>
    <t>05 1 01 S1100</t>
  </si>
  <si>
    <t>Основное мероприятие 1. Осуществление полномочий по решению вопросов местного значения поселения</t>
  </si>
  <si>
    <t>Подпрограмма 2. "Автомобильные дороги Мурманской области"</t>
  </si>
  <si>
    <t>01 2 00 00000</t>
  </si>
  <si>
    <t>Основное мероприятие 1. Осуществление капитального ремонта теплосетей на территории гп Туманный</t>
  </si>
  <si>
    <t>01 2 00 49100</t>
  </si>
  <si>
    <t>Софинансирование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</si>
  <si>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01 2 00 S9100</t>
  </si>
  <si>
    <t>04 003 00000</t>
  </si>
  <si>
    <t>04 003 20330</t>
  </si>
  <si>
    <t xml:space="preserve">Основное мероприятие 3.  Приобретение и установка индивидуальных счетчиков электроэнергии </t>
  </si>
  <si>
    <t>Замена индивидуальных счетчиков электроэнергии в домах № 4 и 7 по ул. Энергетиков</t>
  </si>
  <si>
    <t>Муниципальная программа 8  "Развитие муниципального управления" на 2019-2022 годы"</t>
  </si>
  <si>
    <t>Муниципальная программа 8 "Развитие муниципального управления" на 2019-2022 годы</t>
  </si>
  <si>
    <t>Муниципальная программа 9 "Повышение эффективности бюджетных расходов городского поселения Туманный Кольского района на 2019- 2022 годы"</t>
  </si>
  <si>
    <t>Прочие направления расходов на реализацию муниципальной программы «Повышение эффективности бюджетных расходов городского поселения Туманный Кольского района на 2019- 2022 годы»</t>
  </si>
  <si>
    <t>Муниципальная программа 16 «Профилактика правонарушений, противодействие терроризму и экстремизму на территории городского поселения Туманный» на 2019-2022 гг.</t>
  </si>
  <si>
    <t>Муниципальная программа 8 "Развитие муниципального управления" на 2019-2022 годы"</t>
  </si>
  <si>
    <t>Муниципальная программа 17  «Обеспечение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района на 2019-2022 годы»</t>
  </si>
  <si>
    <t>Муниципальная программа 14 "Осуществление мероприятий по отлову и содержанию безнадзорных животных территории муниципального образования городское поселение Туманный» на 2019-2022 годы</t>
  </si>
  <si>
    <t>Муниципальная программа 1 «Содержание, развитие и обслуживание сети автодорог общего пользования в г.п. Туманный Кольского района на 2019-2022 годы»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</si>
  <si>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района на 2019- 2022 годы"</t>
  </si>
  <si>
    <t>Муниципальная программа 12 "Капитальный ремонт общего имущества в многоквартирных домах муниципального образования городское поселение Туманный на 2019-2022гг."</t>
  </si>
  <si>
    <t>Основное мероприятие 1. Осуществление расходных обязательств муниципальных образований на оплату взносов на капитальный ремонт за муниципальный жилой фонд городское поселение Туманный на 2019-2022гг."</t>
  </si>
  <si>
    <t>Муниципальная программа 15 "Оплата коммунальных услуг и услуг по содержанию имущества в части пустующих муниципальных помещений на 2019-2022 годы</t>
  </si>
  <si>
    <t xml:space="preserve">Муниципальная программа 4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2019 - 2022 гг" </t>
  </si>
  <si>
    <t xml:space="preserve">Муниципальная программа 7
«Жилищно-коммунальное хозяйство» на 2019-2022 годы
</t>
  </si>
  <si>
    <t>Муниципальная программа 6 "Благоустройство территории муниципального образования городское поселение Туманный» на 2019 - 2022 годы"</t>
  </si>
  <si>
    <t xml:space="preserve">Муниципальная программа 5 "Развитие культуры в муниципальном образовании городское поселение  Туманный Кольского района» на 2019 - 2022 годы"
</t>
  </si>
  <si>
    <t xml:space="preserve">Подпрограмма 1 "Сохранение и развитие библиотечной и культурно-досуговой деятельности" на 2019-2022 годы
</t>
  </si>
  <si>
    <t xml:space="preserve">                                           от 28.01.2020г. №  98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</si>
</sst>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7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b/>
      <sz val="14"/>
      <color indexed="9"/>
      <name val="Times New Roman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2"/>
      <name val="Times New Roman"/>
      <family val="2"/>
    </font>
    <font>
      <b/>
      <i/>
      <sz val="11"/>
      <name val="Times New Roman"/>
      <family val="2"/>
    </font>
    <font>
      <b/>
      <sz val="14"/>
      <name val="Times New Roman"/>
      <family val="2"/>
    </font>
    <font>
      <i/>
      <sz val="12"/>
      <name val="Times New Roman"/>
      <family val="2"/>
    </font>
    <font>
      <sz val="10"/>
      <color indexed="9"/>
      <name val="Times New Roman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53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10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2" fontId="14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justify" vertical="top"/>
    </xf>
    <xf numFmtId="2" fontId="5" fillId="0" borderId="11" xfId="52" applyNumberFormat="1" applyFont="1" applyFill="1" applyBorder="1" applyAlignment="1">
      <alignment wrapText="1"/>
      <protection/>
    </xf>
    <xf numFmtId="2" fontId="5" fillId="0" borderId="11" xfId="0" applyNumberFormat="1" applyFont="1" applyFill="1" applyBorder="1" applyAlignment="1">
      <alignment vertical="top" wrapText="1"/>
    </xf>
    <xf numFmtId="2" fontId="5" fillId="0" borderId="11" xfId="52" applyNumberFormat="1" applyFont="1" applyFill="1" applyBorder="1" applyAlignment="1">
      <alignment vertical="top" wrapText="1"/>
      <protection/>
    </xf>
    <xf numFmtId="2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justify" wrapText="1"/>
    </xf>
    <xf numFmtId="2" fontId="7" fillId="0" borderId="11" xfId="0" applyNumberFormat="1" applyFont="1" applyFill="1" applyBorder="1" applyAlignment="1">
      <alignment horizontal="justify" wrapText="1"/>
    </xf>
    <xf numFmtId="2" fontId="5" fillId="0" borderId="11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/>
    </xf>
    <xf numFmtId="0" fontId="5" fillId="0" borderId="11" xfId="0" applyNumberFormat="1" applyFont="1" applyFill="1" applyBorder="1" applyAlignment="1">
      <alignment horizontal="justify" vertical="top"/>
    </xf>
    <xf numFmtId="49" fontId="14" fillId="0" borderId="11" xfId="0" applyNumberFormat="1" applyFont="1" applyFill="1" applyBorder="1" applyAlignment="1">
      <alignment horizontal="justify" vertical="top"/>
    </xf>
    <xf numFmtId="2" fontId="15" fillId="0" borderId="11" xfId="0" applyNumberFormat="1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vertical="top" wrapText="1"/>
    </xf>
    <xf numFmtId="2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vertical="top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justify" wrapText="1"/>
    </xf>
    <xf numFmtId="2" fontId="8" fillId="0" borderId="11" xfId="0" applyNumberFormat="1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vertical="top"/>
    </xf>
    <xf numFmtId="0" fontId="8" fillId="0" borderId="11" xfId="0" applyNumberFormat="1" applyFont="1" applyFill="1" applyBorder="1" applyAlignment="1">
      <alignment horizontal="justify"/>
    </xf>
    <xf numFmtId="49" fontId="1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justify" vertical="top"/>
    </xf>
    <xf numFmtId="0" fontId="5" fillId="0" borderId="11" xfId="0" applyNumberFormat="1" applyFont="1" applyFill="1" applyBorder="1" applyAlignment="1">
      <alignment horizontal="justify"/>
    </xf>
    <xf numFmtId="0" fontId="5" fillId="0" borderId="11" xfId="52" applyFont="1" applyFill="1" applyBorder="1" applyAlignment="1" applyProtection="1">
      <alignment vertical="top" wrapText="1" readingOrder="1"/>
      <protection locked="0"/>
    </xf>
    <xf numFmtId="0" fontId="9" fillId="0" borderId="11" xfId="52" applyNumberFormat="1" applyFont="1" applyFill="1" applyBorder="1" applyAlignment="1" applyProtection="1">
      <alignment wrapText="1"/>
      <protection/>
    </xf>
    <xf numFmtId="2" fontId="8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2" fontId="19" fillId="0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1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2" fontId="0" fillId="0" borderId="0" xfId="0" applyNumberFormat="1" applyFill="1" applyAlignment="1">
      <alignment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2" fontId="8" fillId="0" borderId="11" xfId="0" applyNumberFormat="1" applyFont="1" applyFill="1" applyBorder="1" applyAlignment="1">
      <alignment vertical="top" wrapText="1"/>
    </xf>
    <xf numFmtId="0" fontId="0" fillId="34" borderId="0" xfId="0" applyFill="1" applyAlignment="1">
      <alignment vertical="center"/>
    </xf>
    <xf numFmtId="0" fontId="0" fillId="12" borderId="0" xfId="0" applyFill="1" applyAlignment="1">
      <alignment vertic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2" fontId="17" fillId="0" borderId="11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vertical="center" wrapText="1"/>
    </xf>
    <xf numFmtId="4" fontId="0" fillId="35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4" fontId="56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top" wrapText="1"/>
    </xf>
    <xf numFmtId="2" fontId="5" fillId="35" borderId="11" xfId="0" applyNumberFormat="1" applyFont="1" applyFill="1" applyBorder="1" applyAlignment="1">
      <alignment/>
    </xf>
    <xf numFmtId="0" fontId="5" fillId="35" borderId="11" xfId="52" applyNumberFormat="1" applyFont="1" applyFill="1" applyBorder="1" applyAlignment="1">
      <alignment horizontal="left" vertical="center" wrapText="1"/>
      <protection/>
    </xf>
    <xf numFmtId="49" fontId="5" fillId="35" borderId="11" xfId="0" applyNumberFormat="1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 wrapText="1"/>
    </xf>
    <xf numFmtId="0" fontId="5" fillId="35" borderId="11" xfId="0" applyNumberFormat="1" applyFont="1" applyFill="1" applyBorder="1" applyAlignment="1">
      <alignment horizontal="justify" vertical="center" wrapText="1"/>
    </xf>
    <xf numFmtId="49" fontId="5" fillId="35" borderId="11" xfId="0" applyNumberFormat="1" applyFont="1" applyFill="1" applyBorder="1" applyAlignment="1">
      <alignment horizontal="center" wrapText="1"/>
    </xf>
    <xf numFmtId="0" fontId="5" fillId="35" borderId="11" xfId="0" applyNumberFormat="1" applyFont="1" applyFill="1" applyBorder="1" applyAlignment="1">
      <alignment horizontal="justify" vertical="top" wrapText="1"/>
    </xf>
    <xf numFmtId="2" fontId="5" fillId="35" borderId="11" xfId="52" applyNumberFormat="1" applyFont="1" applyFill="1" applyBorder="1" applyAlignment="1">
      <alignment wrapText="1"/>
      <protection/>
    </xf>
    <xf numFmtId="2" fontId="5" fillId="35" borderId="11" xfId="0" applyNumberFormat="1" applyFont="1" applyFill="1" applyBorder="1" applyAlignment="1">
      <alignment horizontal="justify" wrapText="1"/>
    </xf>
    <xf numFmtId="49" fontId="14" fillId="35" borderId="11" xfId="0" applyNumberFormat="1" applyFont="1" applyFill="1" applyBorder="1" applyAlignment="1">
      <alignment horizontal="center" wrapText="1"/>
    </xf>
    <xf numFmtId="0" fontId="5" fillId="35" borderId="11" xfId="0" applyNumberFormat="1" applyFont="1" applyFill="1" applyBorder="1" applyAlignment="1">
      <alignment horizontal="justify" vertical="top"/>
    </xf>
    <xf numFmtId="0" fontId="5" fillId="0" borderId="11" xfId="0" applyNumberFormat="1" applyFont="1" applyFill="1" applyBorder="1" applyAlignment="1">
      <alignment horizontal="justify" vertical="center" wrapText="1"/>
    </xf>
    <xf numFmtId="2" fontId="5" fillId="35" borderId="11" xfId="0" applyNumberFormat="1" applyFont="1" applyFill="1" applyBorder="1" applyAlignment="1">
      <alignment horizontal="justify" vertical="center" wrapText="1"/>
    </xf>
    <xf numFmtId="2" fontId="5" fillId="35" borderId="11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 horizontal="justify" vertical="top" wrapText="1" readingOrder="1"/>
    </xf>
    <xf numFmtId="49" fontId="5" fillId="0" borderId="11" xfId="0" applyNumberFormat="1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21" fillId="35" borderId="0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justify" vertical="center"/>
    </xf>
    <xf numFmtId="2" fontId="5" fillId="0" borderId="11" xfId="0" applyNumberFormat="1" applyFont="1" applyFill="1" applyBorder="1" applyAlignment="1">
      <alignment horizontal="justify" vertical="center" wrapText="1"/>
    </xf>
    <xf numFmtId="2" fontId="5" fillId="0" borderId="11" xfId="52" applyNumberFormat="1" applyFont="1" applyFill="1" applyBorder="1" applyAlignment="1">
      <alignment vertical="center" wrapText="1"/>
      <protection/>
    </xf>
    <xf numFmtId="49" fontId="14" fillId="0" borderId="11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vertical="center"/>
    </xf>
    <xf numFmtId="171" fontId="0" fillId="0" borderId="0" xfId="62" applyFont="1" applyFill="1" applyAlignment="1">
      <alignment horizontal="right"/>
    </xf>
    <xf numFmtId="171" fontId="0" fillId="0" borderId="0" xfId="62" applyFont="1" applyAlignment="1">
      <alignment horizontal="right" vertical="center"/>
    </xf>
    <xf numFmtId="171" fontId="0" fillId="0" borderId="0" xfId="62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3" fontId="10" fillId="0" borderId="0" xfId="0" applyNumberFormat="1" applyFont="1" applyFill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7"/>
  <sheetViews>
    <sheetView tabSelected="1" zoomScalePageLayoutView="0" workbookViewId="0" topLeftCell="A1">
      <selection activeCell="H7" sqref="H7"/>
    </sheetView>
  </sheetViews>
  <sheetFormatPr defaultColWidth="9.140625" defaultRowHeight="12.75" customHeight="1"/>
  <cols>
    <col min="1" max="1" width="56.140625" style="7" customWidth="1"/>
    <col min="2" max="2" width="9.421875" style="7" customWidth="1"/>
    <col min="3" max="3" width="11.7109375" style="7" customWidth="1"/>
    <col min="4" max="4" width="14.00390625" style="7" customWidth="1"/>
    <col min="5" max="5" width="7.7109375" style="7" customWidth="1"/>
    <col min="6" max="6" width="16.421875" style="7" customWidth="1"/>
    <col min="7" max="7" width="16.140625" style="7" customWidth="1"/>
    <col min="8" max="8" width="9.140625" style="3" customWidth="1"/>
    <col min="9" max="9" width="69.57421875" style="3" customWidth="1"/>
    <col min="10" max="10" width="16.8515625" style="3" customWidth="1"/>
    <col min="11" max="11" width="14.140625" style="3" bestFit="1" customWidth="1"/>
    <col min="12" max="12" width="9.140625" style="3" customWidth="1"/>
    <col min="14" max="14" width="9.421875" style="0" customWidth="1"/>
  </cols>
  <sheetData>
    <row r="1" spans="2:8" ht="15.75">
      <c r="B1" s="8"/>
      <c r="C1" s="8"/>
      <c r="D1" s="8"/>
      <c r="E1" s="8"/>
      <c r="F1" s="129" t="s">
        <v>159</v>
      </c>
      <c r="G1" s="129"/>
      <c r="H1" s="5"/>
    </row>
    <row r="2" spans="2:8" ht="15.75">
      <c r="B2" s="8"/>
      <c r="C2" s="8"/>
      <c r="D2" s="129" t="s">
        <v>211</v>
      </c>
      <c r="E2" s="129"/>
      <c r="F2" s="129"/>
      <c r="G2" s="129"/>
      <c r="H2" s="5"/>
    </row>
    <row r="3" spans="2:8" ht="15.75" customHeight="1">
      <c r="B3" s="129" t="s">
        <v>164</v>
      </c>
      <c r="C3" s="129"/>
      <c r="D3" s="129"/>
      <c r="E3" s="129"/>
      <c r="F3" s="129"/>
      <c r="G3" s="129"/>
      <c r="H3" s="5"/>
    </row>
    <row r="4" spans="2:8" ht="18" customHeight="1">
      <c r="B4" s="129" t="s">
        <v>285</v>
      </c>
      <c r="C4" s="129"/>
      <c r="D4" s="129"/>
      <c r="E4" s="129"/>
      <c r="F4" s="129"/>
      <c r="G4" s="129"/>
      <c r="H4" s="5"/>
    </row>
    <row r="5" ht="12.75" customHeight="1">
      <c r="C5" s="9"/>
    </row>
    <row r="6" spans="1:3" ht="15" hidden="1">
      <c r="A6" s="127"/>
      <c r="B6" s="128"/>
      <c r="C6" s="128"/>
    </row>
    <row r="7" spans="1:9" ht="94.5" customHeight="1">
      <c r="A7" s="126" t="s">
        <v>219</v>
      </c>
      <c r="B7" s="126"/>
      <c r="C7" s="126"/>
      <c r="D7" s="126"/>
      <c r="E7" s="126"/>
      <c r="F7" s="126"/>
      <c r="G7" s="126"/>
      <c r="H7" s="4"/>
      <c r="I7" s="4"/>
    </row>
    <row r="8" spans="1:7" ht="12.75" customHeight="1">
      <c r="A8" s="2"/>
      <c r="B8" s="2"/>
      <c r="C8" s="2"/>
      <c r="D8" s="2"/>
      <c r="E8" s="2"/>
      <c r="F8" s="10"/>
      <c r="G8" s="10" t="s">
        <v>79</v>
      </c>
    </row>
    <row r="9" spans="1:14" ht="54" customHeight="1">
      <c r="A9" s="11" t="s">
        <v>19</v>
      </c>
      <c r="B9" s="12" t="s">
        <v>3</v>
      </c>
      <c r="C9" s="12" t="s">
        <v>32</v>
      </c>
      <c r="D9" s="12" t="s">
        <v>25</v>
      </c>
      <c r="E9" s="12" t="s">
        <v>14</v>
      </c>
      <c r="F9" s="13" t="s">
        <v>7</v>
      </c>
      <c r="G9" s="87" t="s">
        <v>73</v>
      </c>
      <c r="K9" s="75"/>
      <c r="N9" s="77"/>
    </row>
    <row r="10" spans="1:7" ht="25.5" customHeight="1" hidden="1">
      <c r="A10" s="14" t="s">
        <v>45</v>
      </c>
      <c r="B10" s="15" t="s">
        <v>3</v>
      </c>
      <c r="C10" s="15" t="s">
        <v>32</v>
      </c>
      <c r="D10" s="15" t="s">
        <v>25</v>
      </c>
      <c r="E10" s="15" t="s">
        <v>14</v>
      </c>
      <c r="F10" s="16" t="s">
        <v>7</v>
      </c>
      <c r="G10" s="88"/>
    </row>
    <row r="11" spans="1:7" ht="13.5" customHeight="1" hidden="1">
      <c r="A11" s="17" t="s">
        <v>18</v>
      </c>
      <c r="B11" s="18"/>
      <c r="C11" s="18"/>
      <c r="D11" s="18" t="s">
        <v>27</v>
      </c>
      <c r="E11" s="18"/>
      <c r="F11" s="19">
        <v>30734408.5</v>
      </c>
      <c r="G11" s="88"/>
    </row>
    <row r="12" spans="1:7" ht="20.25" customHeight="1">
      <c r="A12" s="29" t="s">
        <v>6</v>
      </c>
      <c r="B12" s="18" t="s">
        <v>40</v>
      </c>
      <c r="C12" s="18"/>
      <c r="D12" s="18" t="s">
        <v>27</v>
      </c>
      <c r="E12" s="18"/>
      <c r="F12" s="66">
        <f>F13+F21+F50+F56+F44</f>
        <v>6427706.470000001</v>
      </c>
      <c r="G12" s="66">
        <f>G13+G21+G50+G56</f>
        <v>4000</v>
      </c>
    </row>
    <row r="13" spans="1:7" ht="30" customHeight="1">
      <c r="A13" s="17" t="s">
        <v>31</v>
      </c>
      <c r="B13" s="18" t="s">
        <v>40</v>
      </c>
      <c r="C13" s="18" t="s">
        <v>41</v>
      </c>
      <c r="D13" s="18" t="s">
        <v>27</v>
      </c>
      <c r="E13" s="18"/>
      <c r="F13" s="66">
        <f>F14</f>
        <v>1615821.62</v>
      </c>
      <c r="G13" s="66">
        <f aca="true" t="shared" si="0" ref="F13:G17">G14</f>
        <v>0</v>
      </c>
    </row>
    <row r="14" spans="1:7" ht="16.5" customHeight="1">
      <c r="A14" s="30" t="s">
        <v>70</v>
      </c>
      <c r="B14" s="28" t="s">
        <v>40</v>
      </c>
      <c r="C14" s="28" t="s">
        <v>41</v>
      </c>
      <c r="D14" s="28" t="s">
        <v>97</v>
      </c>
      <c r="E14" s="18"/>
      <c r="F14" s="21">
        <f t="shared" si="0"/>
        <v>1615821.62</v>
      </c>
      <c r="G14" s="21">
        <f t="shared" si="0"/>
        <v>0</v>
      </c>
    </row>
    <row r="15" spans="1:7" ht="27" customHeight="1">
      <c r="A15" s="30" t="s">
        <v>84</v>
      </c>
      <c r="B15" s="28" t="s">
        <v>40</v>
      </c>
      <c r="C15" s="28" t="s">
        <v>41</v>
      </c>
      <c r="D15" s="28" t="s">
        <v>220</v>
      </c>
      <c r="E15" s="18"/>
      <c r="F15" s="21">
        <f>F16</f>
        <v>1615821.62</v>
      </c>
      <c r="G15" s="21">
        <f>G16</f>
        <v>0</v>
      </c>
    </row>
    <row r="16" spans="1:7" ht="27" customHeight="1">
      <c r="A16" s="31" t="s">
        <v>85</v>
      </c>
      <c r="B16" s="23" t="s">
        <v>40</v>
      </c>
      <c r="C16" s="23" t="s">
        <v>41</v>
      </c>
      <c r="D16" s="23" t="s">
        <v>221</v>
      </c>
      <c r="E16" s="23"/>
      <c r="F16" s="20">
        <f t="shared" si="0"/>
        <v>1615821.62</v>
      </c>
      <c r="G16" s="20">
        <f t="shared" si="0"/>
        <v>0</v>
      </c>
    </row>
    <row r="17" spans="1:7" ht="57" customHeight="1">
      <c r="A17" s="32" t="s">
        <v>88</v>
      </c>
      <c r="B17" s="23" t="s">
        <v>40</v>
      </c>
      <c r="C17" s="23" t="s">
        <v>41</v>
      </c>
      <c r="D17" s="23" t="s">
        <v>221</v>
      </c>
      <c r="E17" s="23" t="s">
        <v>47</v>
      </c>
      <c r="F17" s="20">
        <f t="shared" si="0"/>
        <v>1615821.62</v>
      </c>
      <c r="G17" s="20">
        <f t="shared" si="0"/>
        <v>0</v>
      </c>
    </row>
    <row r="18" spans="1:7" ht="25.5">
      <c r="A18" s="33" t="s">
        <v>95</v>
      </c>
      <c r="B18" s="23" t="s">
        <v>40</v>
      </c>
      <c r="C18" s="23" t="s">
        <v>41</v>
      </c>
      <c r="D18" s="23" t="s">
        <v>221</v>
      </c>
      <c r="E18" s="23" t="s">
        <v>30</v>
      </c>
      <c r="F18" s="20">
        <f>F19+F20</f>
        <v>1615821.62</v>
      </c>
      <c r="G18" s="20">
        <f>G19+G20</f>
        <v>0</v>
      </c>
    </row>
    <row r="19" spans="1:7" ht="12.75">
      <c r="A19" s="33" t="s">
        <v>120</v>
      </c>
      <c r="B19" s="23" t="s">
        <v>40</v>
      </c>
      <c r="C19" s="23" t="s">
        <v>41</v>
      </c>
      <c r="D19" s="23" t="s">
        <v>221</v>
      </c>
      <c r="E19" s="23" t="s">
        <v>28</v>
      </c>
      <c r="F19" s="20">
        <v>1248308.56</v>
      </c>
      <c r="G19" s="20">
        <v>0</v>
      </c>
    </row>
    <row r="20" spans="1:7" ht="44.25" customHeight="1">
      <c r="A20" s="51" t="s">
        <v>125</v>
      </c>
      <c r="B20" s="23" t="s">
        <v>40</v>
      </c>
      <c r="C20" s="23" t="s">
        <v>41</v>
      </c>
      <c r="D20" s="23" t="s">
        <v>221</v>
      </c>
      <c r="E20" s="23" t="s">
        <v>124</v>
      </c>
      <c r="F20" s="97">
        <f>298000+24122.89+45390.17</f>
        <v>367513.06</v>
      </c>
      <c r="G20" s="20">
        <v>0</v>
      </c>
    </row>
    <row r="21" spans="1:11" ht="38.25">
      <c r="A21" s="17" t="s">
        <v>34</v>
      </c>
      <c r="B21" s="18" t="s">
        <v>40</v>
      </c>
      <c r="C21" s="18" t="s">
        <v>38</v>
      </c>
      <c r="D21" s="28" t="s">
        <v>58</v>
      </c>
      <c r="E21" s="18"/>
      <c r="F21" s="66">
        <f>F22</f>
        <v>3104088.87</v>
      </c>
      <c r="G21" s="66">
        <f aca="true" t="shared" si="1" ref="F21:G23">G22</f>
        <v>0</v>
      </c>
      <c r="K21" s="80"/>
    </row>
    <row r="22" spans="1:7" ht="28.5" customHeight="1">
      <c r="A22" s="30" t="s">
        <v>267</v>
      </c>
      <c r="B22" s="28" t="s">
        <v>40</v>
      </c>
      <c r="C22" s="28" t="s">
        <v>38</v>
      </c>
      <c r="D22" s="28" t="s">
        <v>99</v>
      </c>
      <c r="E22" s="18"/>
      <c r="F22" s="21">
        <f t="shared" si="1"/>
        <v>3104088.87</v>
      </c>
      <c r="G22" s="21">
        <f t="shared" si="1"/>
        <v>0</v>
      </c>
    </row>
    <row r="23" spans="1:11" ht="42.75" customHeight="1">
      <c r="A23" s="34" t="s">
        <v>74</v>
      </c>
      <c r="B23" s="28" t="s">
        <v>40</v>
      </c>
      <c r="C23" s="28" t="s">
        <v>38</v>
      </c>
      <c r="D23" s="28" t="s">
        <v>100</v>
      </c>
      <c r="E23" s="18"/>
      <c r="F23" s="21">
        <f t="shared" si="1"/>
        <v>3104088.87</v>
      </c>
      <c r="G23" s="21">
        <f t="shared" si="1"/>
        <v>0</v>
      </c>
      <c r="K23" s="80"/>
    </row>
    <row r="24" spans="1:7" ht="45.75" customHeight="1">
      <c r="A24" s="78" t="s">
        <v>114</v>
      </c>
      <c r="B24" s="28" t="s">
        <v>40</v>
      </c>
      <c r="C24" s="28" t="s">
        <v>38</v>
      </c>
      <c r="D24" s="28" t="s">
        <v>115</v>
      </c>
      <c r="E24" s="18"/>
      <c r="F24" s="21">
        <f>F25+F30+F40+F36</f>
        <v>3104088.87</v>
      </c>
      <c r="G24" s="21">
        <f>G25+G30+G40+G36</f>
        <v>0</v>
      </c>
    </row>
    <row r="25" spans="1:7" ht="16.5" customHeight="1">
      <c r="A25" s="22" t="s">
        <v>89</v>
      </c>
      <c r="B25" s="23" t="s">
        <v>40</v>
      </c>
      <c r="C25" s="23" t="s">
        <v>38</v>
      </c>
      <c r="D25" s="23" t="s">
        <v>119</v>
      </c>
      <c r="E25" s="23"/>
      <c r="F25" s="21">
        <f aca="true" t="shared" si="2" ref="F25:G27">F26</f>
        <v>1031702.56</v>
      </c>
      <c r="G25" s="21">
        <f t="shared" si="2"/>
        <v>0</v>
      </c>
    </row>
    <row r="26" spans="1:7" ht="54" customHeight="1">
      <c r="A26" s="35" t="s">
        <v>88</v>
      </c>
      <c r="B26" s="23" t="s">
        <v>40</v>
      </c>
      <c r="C26" s="23" t="s">
        <v>38</v>
      </c>
      <c r="D26" s="23" t="s">
        <v>119</v>
      </c>
      <c r="E26" s="23" t="s">
        <v>47</v>
      </c>
      <c r="F26" s="21">
        <f>F27</f>
        <v>1031702.56</v>
      </c>
      <c r="G26" s="21">
        <f t="shared" si="2"/>
        <v>0</v>
      </c>
    </row>
    <row r="27" spans="1:7" ht="26.25" customHeight="1">
      <c r="A27" s="36" t="s">
        <v>91</v>
      </c>
      <c r="B27" s="23" t="s">
        <v>40</v>
      </c>
      <c r="C27" s="23" t="s">
        <v>38</v>
      </c>
      <c r="D27" s="23" t="s">
        <v>119</v>
      </c>
      <c r="E27" s="23" t="s">
        <v>30</v>
      </c>
      <c r="F27" s="21">
        <f>F28+F29</f>
        <v>1031702.56</v>
      </c>
      <c r="G27" s="21">
        <f t="shared" si="2"/>
        <v>0</v>
      </c>
    </row>
    <row r="28" spans="1:13" ht="20.25" customHeight="1">
      <c r="A28" s="33" t="s">
        <v>120</v>
      </c>
      <c r="B28" s="23" t="s">
        <v>40</v>
      </c>
      <c r="C28" s="23" t="s">
        <v>38</v>
      </c>
      <c r="D28" s="23" t="s">
        <v>119</v>
      </c>
      <c r="E28" s="23" t="s">
        <v>28</v>
      </c>
      <c r="F28" s="21">
        <v>792402.56</v>
      </c>
      <c r="G28" s="21">
        <v>0</v>
      </c>
      <c r="M28" s="3"/>
    </row>
    <row r="29" spans="1:13" ht="27" customHeight="1">
      <c r="A29" s="78" t="s">
        <v>125</v>
      </c>
      <c r="B29" s="23" t="s">
        <v>40</v>
      </c>
      <c r="C29" s="23" t="s">
        <v>38</v>
      </c>
      <c r="D29" s="23" t="s">
        <v>119</v>
      </c>
      <c r="E29" s="23" t="s">
        <v>124</v>
      </c>
      <c r="F29" s="21">
        <v>239300</v>
      </c>
      <c r="G29" s="21">
        <v>0</v>
      </c>
      <c r="M29" s="3"/>
    </row>
    <row r="30" spans="1:7" ht="25.5">
      <c r="A30" s="22" t="s">
        <v>86</v>
      </c>
      <c r="B30" s="23" t="s">
        <v>40</v>
      </c>
      <c r="C30" s="23" t="s">
        <v>38</v>
      </c>
      <c r="D30" s="23" t="s">
        <v>121</v>
      </c>
      <c r="E30" s="23"/>
      <c r="F30" s="20">
        <f>F31</f>
        <v>2031386.31</v>
      </c>
      <c r="G30" s="20">
        <v>0</v>
      </c>
    </row>
    <row r="31" spans="1:7" ht="54.75" customHeight="1">
      <c r="A31" s="33" t="s">
        <v>88</v>
      </c>
      <c r="B31" s="23" t="s">
        <v>40</v>
      </c>
      <c r="C31" s="23" t="s">
        <v>38</v>
      </c>
      <c r="D31" s="23" t="s">
        <v>121</v>
      </c>
      <c r="E31" s="23" t="s">
        <v>47</v>
      </c>
      <c r="F31" s="20">
        <f>F32</f>
        <v>2031386.31</v>
      </c>
      <c r="G31" s="20">
        <f>G32</f>
        <v>0</v>
      </c>
    </row>
    <row r="32" spans="1:7" ht="25.5">
      <c r="A32" s="22" t="s">
        <v>91</v>
      </c>
      <c r="B32" s="23" t="s">
        <v>40</v>
      </c>
      <c r="C32" s="23" t="s">
        <v>38</v>
      </c>
      <c r="D32" s="23" t="s">
        <v>121</v>
      </c>
      <c r="E32" s="23" t="s">
        <v>30</v>
      </c>
      <c r="F32" s="20">
        <f>F33+F34+F35</f>
        <v>2031386.31</v>
      </c>
      <c r="G32" s="20">
        <f>G33</f>
        <v>0</v>
      </c>
    </row>
    <row r="33" spans="1:7" ht="17.25" customHeight="1">
      <c r="A33" s="33" t="s">
        <v>120</v>
      </c>
      <c r="B33" s="23" t="s">
        <v>40</v>
      </c>
      <c r="C33" s="23" t="s">
        <v>38</v>
      </c>
      <c r="D33" s="23" t="s">
        <v>121</v>
      </c>
      <c r="E33" s="23" t="s">
        <v>28</v>
      </c>
      <c r="F33" s="20">
        <v>1558668.44</v>
      </c>
      <c r="G33" s="20">
        <v>0</v>
      </c>
    </row>
    <row r="34" spans="1:7" ht="25.5">
      <c r="A34" s="33" t="s">
        <v>92</v>
      </c>
      <c r="B34" s="23" t="s">
        <v>40</v>
      </c>
      <c r="C34" s="23" t="s">
        <v>38</v>
      </c>
      <c r="D34" s="23" t="s">
        <v>121</v>
      </c>
      <c r="E34" s="23" t="s">
        <v>29</v>
      </c>
      <c r="F34" s="20">
        <v>2000</v>
      </c>
      <c r="G34" s="20">
        <v>0</v>
      </c>
    </row>
    <row r="35" spans="1:14" ht="40.5" customHeight="1">
      <c r="A35" s="78" t="s">
        <v>125</v>
      </c>
      <c r="B35" s="23" t="s">
        <v>40</v>
      </c>
      <c r="C35" s="23" t="s">
        <v>38</v>
      </c>
      <c r="D35" s="23" t="s">
        <v>121</v>
      </c>
      <c r="E35" s="23" t="s">
        <v>124</v>
      </c>
      <c r="F35" s="20">
        <v>470717.87</v>
      </c>
      <c r="G35" s="20">
        <v>0</v>
      </c>
      <c r="L35" s="84"/>
      <c r="N35" s="3"/>
    </row>
    <row r="36" spans="1:7" ht="32.25" customHeight="1">
      <c r="A36" s="78" t="s">
        <v>178</v>
      </c>
      <c r="B36" s="23" t="s">
        <v>40</v>
      </c>
      <c r="C36" s="23" t="s">
        <v>38</v>
      </c>
      <c r="D36" s="23" t="s">
        <v>122</v>
      </c>
      <c r="E36" s="23"/>
      <c r="F36" s="20">
        <f>F37</f>
        <v>1000</v>
      </c>
      <c r="G36" s="20">
        <f aca="true" t="shared" si="3" ref="F36:G38">G37</f>
        <v>0</v>
      </c>
    </row>
    <row r="37" spans="1:7" ht="27" customHeight="1">
      <c r="A37" s="33" t="s">
        <v>156</v>
      </c>
      <c r="B37" s="23" t="s">
        <v>40</v>
      </c>
      <c r="C37" s="23" t="s">
        <v>38</v>
      </c>
      <c r="D37" s="23" t="s">
        <v>122</v>
      </c>
      <c r="E37" s="23" t="s">
        <v>10</v>
      </c>
      <c r="F37" s="20">
        <f t="shared" si="3"/>
        <v>1000</v>
      </c>
      <c r="G37" s="20">
        <f t="shared" si="3"/>
        <v>0</v>
      </c>
    </row>
    <row r="38" spans="1:7" ht="29.25" customHeight="1">
      <c r="A38" s="36" t="s">
        <v>75</v>
      </c>
      <c r="B38" s="23" t="s">
        <v>40</v>
      </c>
      <c r="C38" s="23" t="s">
        <v>38</v>
      </c>
      <c r="D38" s="23" t="s">
        <v>122</v>
      </c>
      <c r="E38" s="23" t="s">
        <v>15</v>
      </c>
      <c r="F38" s="20">
        <f t="shared" si="3"/>
        <v>1000</v>
      </c>
      <c r="G38" s="20">
        <f t="shared" si="3"/>
        <v>0</v>
      </c>
    </row>
    <row r="39" spans="1:9" ht="18.75" customHeight="1">
      <c r="A39" s="36" t="s">
        <v>186</v>
      </c>
      <c r="B39" s="23" t="s">
        <v>40</v>
      </c>
      <c r="C39" s="23" t="s">
        <v>38</v>
      </c>
      <c r="D39" s="23" t="s">
        <v>122</v>
      </c>
      <c r="E39" s="23" t="s">
        <v>16</v>
      </c>
      <c r="F39" s="20">
        <v>1000</v>
      </c>
      <c r="G39" s="20">
        <v>0</v>
      </c>
      <c r="I39" s="3" t="s">
        <v>58</v>
      </c>
    </row>
    <row r="40" spans="1:7" ht="46.5" customHeight="1">
      <c r="A40" s="37" t="s">
        <v>87</v>
      </c>
      <c r="B40" s="23" t="s">
        <v>40</v>
      </c>
      <c r="C40" s="23" t="s">
        <v>38</v>
      </c>
      <c r="D40" s="23" t="s">
        <v>123</v>
      </c>
      <c r="E40" s="23"/>
      <c r="F40" s="20">
        <f>F41</f>
        <v>40000</v>
      </c>
      <c r="G40" s="20">
        <f aca="true" t="shared" si="4" ref="F40:G42">G41</f>
        <v>0</v>
      </c>
    </row>
    <row r="41" spans="1:7" ht="57.75" customHeight="1">
      <c r="A41" s="37" t="s">
        <v>88</v>
      </c>
      <c r="B41" s="23" t="s">
        <v>40</v>
      </c>
      <c r="C41" s="23" t="s">
        <v>38</v>
      </c>
      <c r="D41" s="23" t="s">
        <v>123</v>
      </c>
      <c r="E41" s="23" t="s">
        <v>47</v>
      </c>
      <c r="F41" s="20">
        <f t="shared" si="4"/>
        <v>40000</v>
      </c>
      <c r="G41" s="20">
        <f t="shared" si="4"/>
        <v>0</v>
      </c>
    </row>
    <row r="42" spans="1:7" ht="31.5" customHeight="1">
      <c r="A42" s="37" t="s">
        <v>91</v>
      </c>
      <c r="B42" s="23" t="s">
        <v>40</v>
      </c>
      <c r="C42" s="23" t="s">
        <v>38</v>
      </c>
      <c r="D42" s="23" t="s">
        <v>123</v>
      </c>
      <c r="E42" s="23" t="s">
        <v>30</v>
      </c>
      <c r="F42" s="20">
        <f t="shared" si="4"/>
        <v>40000</v>
      </c>
      <c r="G42" s="20">
        <f t="shared" si="4"/>
        <v>0</v>
      </c>
    </row>
    <row r="43" spans="1:7" ht="28.5" customHeight="1">
      <c r="A43" s="36" t="s">
        <v>92</v>
      </c>
      <c r="B43" s="23" t="s">
        <v>40</v>
      </c>
      <c r="C43" s="23" t="s">
        <v>38</v>
      </c>
      <c r="D43" s="23" t="s">
        <v>123</v>
      </c>
      <c r="E43" s="23" t="s">
        <v>29</v>
      </c>
      <c r="F43" s="20">
        <v>40000</v>
      </c>
      <c r="G43" s="20">
        <v>0</v>
      </c>
    </row>
    <row r="44" spans="1:7" ht="27.75" customHeight="1">
      <c r="A44" s="70" t="s">
        <v>149</v>
      </c>
      <c r="B44" s="27" t="s">
        <v>40</v>
      </c>
      <c r="C44" s="27" t="s">
        <v>144</v>
      </c>
      <c r="D44" s="27"/>
      <c r="E44" s="27"/>
      <c r="F44" s="67">
        <f>F45</f>
        <v>165233</v>
      </c>
      <c r="G44" s="20">
        <f>G45</f>
        <v>0</v>
      </c>
    </row>
    <row r="45" spans="1:7" ht="19.5" customHeight="1">
      <c r="A45" s="22" t="s">
        <v>70</v>
      </c>
      <c r="B45" s="23" t="s">
        <v>40</v>
      </c>
      <c r="C45" s="23" t="s">
        <v>144</v>
      </c>
      <c r="D45" s="23" t="s">
        <v>97</v>
      </c>
      <c r="E45" s="23"/>
      <c r="F45" s="20">
        <f>F46</f>
        <v>165233</v>
      </c>
      <c r="G45" s="20">
        <f>G46</f>
        <v>0</v>
      </c>
    </row>
    <row r="46" spans="1:7" ht="66.75" customHeight="1">
      <c r="A46" s="22" t="s">
        <v>76</v>
      </c>
      <c r="B46" s="23" t="s">
        <v>40</v>
      </c>
      <c r="C46" s="23" t="s">
        <v>144</v>
      </c>
      <c r="D46" s="23" t="s">
        <v>104</v>
      </c>
      <c r="E46" s="23"/>
      <c r="F46" s="20">
        <f>F47</f>
        <v>165233</v>
      </c>
      <c r="G46" s="20">
        <f>G48</f>
        <v>0</v>
      </c>
    </row>
    <row r="47" spans="1:7" ht="32.25" customHeight="1">
      <c r="A47" s="47" t="s">
        <v>140</v>
      </c>
      <c r="B47" s="23" t="s">
        <v>40</v>
      </c>
      <c r="C47" s="23" t="s">
        <v>144</v>
      </c>
      <c r="D47" s="23" t="s">
        <v>143</v>
      </c>
      <c r="E47" s="23"/>
      <c r="F47" s="20">
        <f>F48</f>
        <v>165233</v>
      </c>
      <c r="G47" s="20">
        <f>G48</f>
        <v>0</v>
      </c>
    </row>
    <row r="48" spans="1:7" ht="18.75" customHeight="1">
      <c r="A48" s="32" t="s">
        <v>60</v>
      </c>
      <c r="B48" s="23" t="s">
        <v>40</v>
      </c>
      <c r="C48" s="23" t="s">
        <v>144</v>
      </c>
      <c r="D48" s="23" t="s">
        <v>143</v>
      </c>
      <c r="E48" s="23" t="s">
        <v>20</v>
      </c>
      <c r="F48" s="20">
        <f>F49</f>
        <v>165233</v>
      </c>
      <c r="G48" s="20">
        <f>G49</f>
        <v>0</v>
      </c>
    </row>
    <row r="49" spans="1:7" ht="16.5" customHeight="1">
      <c r="A49" s="32" t="s">
        <v>2</v>
      </c>
      <c r="B49" s="23" t="s">
        <v>40</v>
      </c>
      <c r="C49" s="23" t="s">
        <v>144</v>
      </c>
      <c r="D49" s="23" t="s">
        <v>143</v>
      </c>
      <c r="E49" s="23" t="s">
        <v>61</v>
      </c>
      <c r="F49" s="20">
        <v>165233</v>
      </c>
      <c r="G49" s="20">
        <v>0</v>
      </c>
    </row>
    <row r="50" spans="1:7" ht="15.75">
      <c r="A50" s="38" t="s">
        <v>51</v>
      </c>
      <c r="B50" s="18" t="s">
        <v>40</v>
      </c>
      <c r="C50" s="18" t="s">
        <v>50</v>
      </c>
      <c r="D50" s="23"/>
      <c r="E50" s="23"/>
      <c r="F50" s="67">
        <f>F51</f>
        <v>20000</v>
      </c>
      <c r="G50" s="67">
        <f aca="true" t="shared" si="5" ref="F50:G54">G51</f>
        <v>0</v>
      </c>
    </row>
    <row r="51" spans="1:7" ht="14.25" customHeight="1">
      <c r="A51" s="22" t="s">
        <v>70</v>
      </c>
      <c r="B51" s="28" t="s">
        <v>40</v>
      </c>
      <c r="C51" s="28" t="s">
        <v>50</v>
      </c>
      <c r="D51" s="23" t="s">
        <v>97</v>
      </c>
      <c r="E51" s="23"/>
      <c r="F51" s="21">
        <f t="shared" si="5"/>
        <v>20000</v>
      </c>
      <c r="G51" s="21">
        <f t="shared" si="5"/>
        <v>0</v>
      </c>
    </row>
    <row r="52" spans="1:7" ht="15.75" customHeight="1">
      <c r="A52" s="22" t="s">
        <v>90</v>
      </c>
      <c r="B52" s="28" t="s">
        <v>40</v>
      </c>
      <c r="C52" s="28" t="s">
        <v>50</v>
      </c>
      <c r="D52" s="23" t="s">
        <v>105</v>
      </c>
      <c r="E52" s="23"/>
      <c r="F52" s="21">
        <f t="shared" si="5"/>
        <v>20000</v>
      </c>
      <c r="G52" s="21">
        <f t="shared" si="5"/>
        <v>0</v>
      </c>
    </row>
    <row r="53" spans="1:7" ht="21" customHeight="1">
      <c r="A53" s="22" t="s">
        <v>93</v>
      </c>
      <c r="B53" s="28" t="s">
        <v>40</v>
      </c>
      <c r="C53" s="28" t="s">
        <v>50</v>
      </c>
      <c r="D53" s="23" t="s">
        <v>101</v>
      </c>
      <c r="E53" s="23"/>
      <c r="F53" s="20">
        <f t="shared" si="5"/>
        <v>20000</v>
      </c>
      <c r="G53" s="20">
        <f t="shared" si="5"/>
        <v>0</v>
      </c>
    </row>
    <row r="54" spans="1:7" ht="17.25" customHeight="1">
      <c r="A54" s="30" t="s">
        <v>53</v>
      </c>
      <c r="B54" s="28" t="s">
        <v>40</v>
      </c>
      <c r="C54" s="28" t="s">
        <v>50</v>
      </c>
      <c r="D54" s="23" t="s">
        <v>101</v>
      </c>
      <c r="E54" s="23" t="s">
        <v>52</v>
      </c>
      <c r="F54" s="20">
        <f t="shared" si="5"/>
        <v>20000</v>
      </c>
      <c r="G54" s="20">
        <f t="shared" si="5"/>
        <v>0</v>
      </c>
    </row>
    <row r="55" spans="1:13" ht="18.75" customHeight="1">
      <c r="A55" s="30" t="s">
        <v>55</v>
      </c>
      <c r="B55" s="28" t="s">
        <v>40</v>
      </c>
      <c r="C55" s="28" t="s">
        <v>50</v>
      </c>
      <c r="D55" s="23" t="s">
        <v>101</v>
      </c>
      <c r="E55" s="23" t="s">
        <v>54</v>
      </c>
      <c r="F55" s="20">
        <v>20000</v>
      </c>
      <c r="G55" s="20">
        <v>0</v>
      </c>
      <c r="M55" s="3"/>
    </row>
    <row r="56" spans="1:7" ht="16.5" customHeight="1">
      <c r="A56" s="39" t="s">
        <v>49</v>
      </c>
      <c r="B56" s="18" t="s">
        <v>40</v>
      </c>
      <c r="C56" s="18" t="s">
        <v>35</v>
      </c>
      <c r="D56" s="18" t="s">
        <v>27</v>
      </c>
      <c r="E56" s="18"/>
      <c r="F56" s="66">
        <f>F57+F66+F76+F87</f>
        <v>1522562.98</v>
      </c>
      <c r="G56" s="66">
        <f>G57+G66+G76+G87</f>
        <v>4000</v>
      </c>
    </row>
    <row r="57" spans="1:7" ht="29.25" customHeight="1">
      <c r="A57" s="40" t="s">
        <v>268</v>
      </c>
      <c r="B57" s="28" t="s">
        <v>40</v>
      </c>
      <c r="C57" s="28" t="s">
        <v>35</v>
      </c>
      <c r="D57" s="28" t="s">
        <v>99</v>
      </c>
      <c r="E57" s="18"/>
      <c r="F57" s="21">
        <f>F58</f>
        <v>4000</v>
      </c>
      <c r="G57" s="21">
        <f>G58</f>
        <v>4000</v>
      </c>
    </row>
    <row r="58" spans="1:9" ht="47.25" customHeight="1">
      <c r="A58" s="30" t="s">
        <v>74</v>
      </c>
      <c r="B58" s="28" t="s">
        <v>40</v>
      </c>
      <c r="C58" s="28" t="s">
        <v>35</v>
      </c>
      <c r="D58" s="28" t="s">
        <v>100</v>
      </c>
      <c r="E58" s="18"/>
      <c r="F58" s="21">
        <f>F60</f>
        <v>4000</v>
      </c>
      <c r="G58" s="21">
        <f>G60</f>
        <v>4000</v>
      </c>
      <c r="I58" s="92"/>
    </row>
    <row r="59" spans="1:9" ht="54.75" customHeight="1">
      <c r="A59" s="78" t="s">
        <v>114</v>
      </c>
      <c r="B59" s="28" t="s">
        <v>40</v>
      </c>
      <c r="C59" s="28" t="s">
        <v>35</v>
      </c>
      <c r="D59" s="28" t="s">
        <v>115</v>
      </c>
      <c r="E59" s="18"/>
      <c r="F59" s="21">
        <f aca="true" t="shared" si="6" ref="F59:G61">F60</f>
        <v>4000</v>
      </c>
      <c r="G59" s="21">
        <f t="shared" si="6"/>
        <v>4000</v>
      </c>
      <c r="I59" s="92"/>
    </row>
    <row r="60" spans="1:9" ht="82.5" customHeight="1">
      <c r="A60" s="30" t="s">
        <v>154</v>
      </c>
      <c r="B60" s="23" t="s">
        <v>40</v>
      </c>
      <c r="C60" s="23" t="s">
        <v>35</v>
      </c>
      <c r="D60" s="41" t="s">
        <v>118</v>
      </c>
      <c r="E60" s="23"/>
      <c r="F60" s="6">
        <f t="shared" si="6"/>
        <v>4000</v>
      </c>
      <c r="G60" s="6">
        <f t="shared" si="6"/>
        <v>4000</v>
      </c>
      <c r="I60" s="92"/>
    </row>
    <row r="61" spans="1:9" ht="28.5" customHeight="1">
      <c r="A61" s="33" t="s">
        <v>156</v>
      </c>
      <c r="B61" s="28" t="s">
        <v>40</v>
      </c>
      <c r="C61" s="28" t="s">
        <v>35</v>
      </c>
      <c r="D61" s="41" t="s">
        <v>118</v>
      </c>
      <c r="E61" s="42">
        <v>200</v>
      </c>
      <c r="F61" s="6">
        <f t="shared" si="6"/>
        <v>4000</v>
      </c>
      <c r="G61" s="6">
        <f t="shared" si="6"/>
        <v>4000</v>
      </c>
      <c r="I61" s="92"/>
    </row>
    <row r="62" spans="1:7" ht="27" customHeight="1">
      <c r="A62" s="36" t="s">
        <v>75</v>
      </c>
      <c r="B62" s="23" t="s">
        <v>40</v>
      </c>
      <c r="C62" s="23" t="s">
        <v>35</v>
      </c>
      <c r="D62" s="41" t="s">
        <v>118</v>
      </c>
      <c r="E62" s="42">
        <v>240</v>
      </c>
      <c r="F62" s="6">
        <f>F63+F64</f>
        <v>4000</v>
      </c>
      <c r="G62" s="6">
        <f>G63+G64</f>
        <v>4000</v>
      </c>
    </row>
    <row r="63" spans="1:7" ht="27" customHeight="1">
      <c r="A63" s="36" t="s">
        <v>57</v>
      </c>
      <c r="B63" s="23" t="s">
        <v>40</v>
      </c>
      <c r="C63" s="23" t="s">
        <v>35</v>
      </c>
      <c r="D63" s="41" t="s">
        <v>118</v>
      </c>
      <c r="E63" s="42">
        <v>242</v>
      </c>
      <c r="F63" s="6">
        <v>1700</v>
      </c>
      <c r="G63" s="6">
        <v>1700</v>
      </c>
    </row>
    <row r="64" spans="1:7" ht="18" customHeight="1">
      <c r="A64" s="43" t="s">
        <v>187</v>
      </c>
      <c r="B64" s="23" t="s">
        <v>40</v>
      </c>
      <c r="C64" s="23" t="s">
        <v>35</v>
      </c>
      <c r="D64" s="41" t="s">
        <v>118</v>
      </c>
      <c r="E64" s="42">
        <v>244</v>
      </c>
      <c r="F64" s="6">
        <v>2300</v>
      </c>
      <c r="G64" s="6">
        <v>2300</v>
      </c>
    </row>
    <row r="65" spans="1:7" ht="25.5" hidden="1">
      <c r="A65" s="22" t="s">
        <v>67</v>
      </c>
      <c r="B65" s="23" t="s">
        <v>40</v>
      </c>
      <c r="C65" s="23" t="s">
        <v>35</v>
      </c>
      <c r="D65" s="23" t="s">
        <v>68</v>
      </c>
      <c r="E65" s="23"/>
      <c r="F65" s="6" t="e">
        <f>#REF!</f>
        <v>#REF!</v>
      </c>
      <c r="G65" s="6" t="e">
        <f>#REF!</f>
        <v>#REF!</v>
      </c>
    </row>
    <row r="66" spans="1:7" ht="38.25">
      <c r="A66" s="45" t="s">
        <v>269</v>
      </c>
      <c r="B66" s="23" t="s">
        <v>40</v>
      </c>
      <c r="C66" s="23" t="s">
        <v>35</v>
      </c>
      <c r="D66" s="23" t="s">
        <v>102</v>
      </c>
      <c r="E66" s="23"/>
      <c r="F66" s="6">
        <f>F67</f>
        <v>1448000</v>
      </c>
      <c r="G66" s="6">
        <f aca="true" t="shared" si="7" ref="F66:G68">G67</f>
        <v>0</v>
      </c>
    </row>
    <row r="67" spans="1:7" ht="51">
      <c r="A67" s="32" t="s">
        <v>270</v>
      </c>
      <c r="B67" s="23" t="s">
        <v>40</v>
      </c>
      <c r="C67" s="23" t="s">
        <v>35</v>
      </c>
      <c r="D67" s="23" t="s">
        <v>103</v>
      </c>
      <c r="E67" s="23"/>
      <c r="F67" s="6">
        <f>F68+F72</f>
        <v>1448000</v>
      </c>
      <c r="G67" s="6">
        <f t="shared" si="7"/>
        <v>0</v>
      </c>
    </row>
    <row r="68" spans="1:7" ht="25.5">
      <c r="A68" s="33" t="s">
        <v>156</v>
      </c>
      <c r="B68" s="23" t="s">
        <v>40</v>
      </c>
      <c r="C68" s="23" t="s">
        <v>35</v>
      </c>
      <c r="D68" s="23" t="s">
        <v>103</v>
      </c>
      <c r="E68" s="23" t="s">
        <v>10</v>
      </c>
      <c r="F68" s="6">
        <f t="shared" si="7"/>
        <v>1433000</v>
      </c>
      <c r="G68" s="6">
        <f t="shared" si="7"/>
        <v>0</v>
      </c>
    </row>
    <row r="69" spans="1:7" ht="25.5">
      <c r="A69" s="36" t="s">
        <v>75</v>
      </c>
      <c r="B69" s="23" t="s">
        <v>40</v>
      </c>
      <c r="C69" s="23" t="s">
        <v>35</v>
      </c>
      <c r="D69" s="23" t="s">
        <v>103</v>
      </c>
      <c r="E69" s="23" t="s">
        <v>15</v>
      </c>
      <c r="F69" s="6">
        <f>F70+F71</f>
        <v>1433000</v>
      </c>
      <c r="G69" s="6">
        <f>G70+G71</f>
        <v>0</v>
      </c>
    </row>
    <row r="70" spans="1:7" ht="25.5">
      <c r="A70" s="32" t="s">
        <v>57</v>
      </c>
      <c r="B70" s="23" t="s">
        <v>40</v>
      </c>
      <c r="C70" s="23" t="s">
        <v>35</v>
      </c>
      <c r="D70" s="23" t="s">
        <v>103</v>
      </c>
      <c r="E70" s="23" t="s">
        <v>17</v>
      </c>
      <c r="F70" s="6">
        <v>320000</v>
      </c>
      <c r="G70" s="6">
        <v>0</v>
      </c>
    </row>
    <row r="71" spans="1:7" ht="12.75">
      <c r="A71" s="36" t="s">
        <v>186</v>
      </c>
      <c r="B71" s="23" t="s">
        <v>40</v>
      </c>
      <c r="C71" s="23" t="s">
        <v>35</v>
      </c>
      <c r="D71" s="23" t="s">
        <v>103</v>
      </c>
      <c r="E71" s="23" t="s">
        <v>16</v>
      </c>
      <c r="F71" s="6">
        <f>12000+500000+206000+120000+10000+115000+150000</f>
        <v>1113000</v>
      </c>
      <c r="G71" s="6">
        <v>0</v>
      </c>
    </row>
    <row r="72" spans="1:7" ht="12.75">
      <c r="A72" s="30" t="s">
        <v>53</v>
      </c>
      <c r="B72" s="23" t="s">
        <v>40</v>
      </c>
      <c r="C72" s="23" t="s">
        <v>35</v>
      </c>
      <c r="D72" s="23" t="s">
        <v>103</v>
      </c>
      <c r="E72" s="85" t="s">
        <v>52</v>
      </c>
      <c r="F72" s="20">
        <f>F73</f>
        <v>15000</v>
      </c>
      <c r="G72" s="20">
        <f>G73</f>
        <v>0</v>
      </c>
    </row>
    <row r="73" spans="1:7" ht="12.75">
      <c r="A73" s="30" t="s">
        <v>150</v>
      </c>
      <c r="B73" s="23" t="s">
        <v>40</v>
      </c>
      <c r="C73" s="23" t="s">
        <v>35</v>
      </c>
      <c r="D73" s="23" t="s">
        <v>103</v>
      </c>
      <c r="E73" s="85" t="s">
        <v>152</v>
      </c>
      <c r="F73" s="20">
        <f>F75+F74</f>
        <v>15000</v>
      </c>
      <c r="G73" s="20">
        <f>G75</f>
        <v>0</v>
      </c>
    </row>
    <row r="74" spans="1:7" ht="12.75">
      <c r="A74" s="86" t="s">
        <v>198</v>
      </c>
      <c r="B74" s="23" t="s">
        <v>40</v>
      </c>
      <c r="C74" s="23" t="s">
        <v>35</v>
      </c>
      <c r="D74" s="23" t="s">
        <v>103</v>
      </c>
      <c r="E74" s="85">
        <v>852</v>
      </c>
      <c r="F74" s="20">
        <v>8000</v>
      </c>
      <c r="G74" s="20">
        <v>0</v>
      </c>
    </row>
    <row r="75" spans="1:7" ht="12.75">
      <c r="A75" s="30" t="s">
        <v>151</v>
      </c>
      <c r="B75" s="23" t="s">
        <v>40</v>
      </c>
      <c r="C75" s="23" t="s">
        <v>35</v>
      </c>
      <c r="D75" s="23" t="s">
        <v>103</v>
      </c>
      <c r="E75" s="85">
        <v>853</v>
      </c>
      <c r="F75" s="20">
        <v>7000</v>
      </c>
      <c r="G75" s="20">
        <v>0</v>
      </c>
    </row>
    <row r="76" spans="1:7" ht="39.75" customHeight="1">
      <c r="A76" s="45" t="s">
        <v>271</v>
      </c>
      <c r="B76" s="23" t="s">
        <v>40</v>
      </c>
      <c r="C76" s="23" t="s">
        <v>35</v>
      </c>
      <c r="D76" s="23" t="s">
        <v>163</v>
      </c>
      <c r="E76" s="23"/>
      <c r="F76" s="6">
        <f>F81+F86</f>
        <v>31000</v>
      </c>
      <c r="G76" s="6">
        <f>G78</f>
        <v>0</v>
      </c>
    </row>
    <row r="77" spans="1:7" ht="25.5">
      <c r="A77" s="45" t="s">
        <v>206</v>
      </c>
      <c r="B77" s="23" t="s">
        <v>40</v>
      </c>
      <c r="C77" s="23" t="s">
        <v>35</v>
      </c>
      <c r="D77" s="23" t="s">
        <v>189</v>
      </c>
      <c r="E77" s="23"/>
      <c r="F77" s="6">
        <f>F78</f>
        <v>30000</v>
      </c>
      <c r="G77" s="6">
        <f>G78</f>
        <v>0</v>
      </c>
    </row>
    <row r="78" spans="1:9" ht="15" customHeight="1">
      <c r="A78" s="32" t="s">
        <v>212</v>
      </c>
      <c r="B78" s="23" t="s">
        <v>40</v>
      </c>
      <c r="C78" s="23" t="s">
        <v>35</v>
      </c>
      <c r="D78" s="23" t="s">
        <v>175</v>
      </c>
      <c r="E78" s="23"/>
      <c r="F78" s="6">
        <f aca="true" t="shared" si="8" ref="F78:G80">F79</f>
        <v>30000</v>
      </c>
      <c r="G78" s="6">
        <f t="shared" si="8"/>
        <v>0</v>
      </c>
      <c r="I78" s="3" t="s">
        <v>58</v>
      </c>
    </row>
    <row r="79" spans="1:7" ht="25.5">
      <c r="A79" s="33" t="s">
        <v>156</v>
      </c>
      <c r="B79" s="23" t="s">
        <v>40</v>
      </c>
      <c r="C79" s="23" t="s">
        <v>35</v>
      </c>
      <c r="D79" s="23" t="s">
        <v>175</v>
      </c>
      <c r="E79" s="23" t="s">
        <v>10</v>
      </c>
      <c r="F79" s="6">
        <f t="shared" si="8"/>
        <v>30000</v>
      </c>
      <c r="G79" s="6">
        <f t="shared" si="8"/>
        <v>0</v>
      </c>
    </row>
    <row r="80" spans="1:7" ht="25.5">
      <c r="A80" s="36" t="s">
        <v>75</v>
      </c>
      <c r="B80" s="23" t="s">
        <v>40</v>
      </c>
      <c r="C80" s="23" t="s">
        <v>35</v>
      </c>
      <c r="D80" s="23" t="s">
        <v>175</v>
      </c>
      <c r="E80" s="23" t="s">
        <v>15</v>
      </c>
      <c r="F80" s="6">
        <f t="shared" si="8"/>
        <v>30000</v>
      </c>
      <c r="G80" s="6">
        <f t="shared" si="8"/>
        <v>0</v>
      </c>
    </row>
    <row r="81" spans="1:7" ht="14.25" customHeight="1">
      <c r="A81" s="36" t="s">
        <v>187</v>
      </c>
      <c r="B81" s="23" t="s">
        <v>40</v>
      </c>
      <c r="C81" s="23" t="s">
        <v>35</v>
      </c>
      <c r="D81" s="23" t="s">
        <v>175</v>
      </c>
      <c r="E81" s="23" t="s">
        <v>16</v>
      </c>
      <c r="F81" s="6">
        <v>30000</v>
      </c>
      <c r="G81" s="6">
        <v>0</v>
      </c>
    </row>
    <row r="82" spans="1:7" ht="16.5" customHeight="1">
      <c r="A82" s="36" t="s">
        <v>208</v>
      </c>
      <c r="B82" s="23" t="s">
        <v>40</v>
      </c>
      <c r="C82" s="23" t="s">
        <v>35</v>
      </c>
      <c r="D82" s="23" t="s">
        <v>188</v>
      </c>
      <c r="E82" s="23"/>
      <c r="F82" s="6">
        <f>F83</f>
        <v>1000</v>
      </c>
      <c r="G82" s="6">
        <f>G83</f>
        <v>0</v>
      </c>
    </row>
    <row r="83" spans="1:9" ht="12.75">
      <c r="A83" s="32" t="s">
        <v>209</v>
      </c>
      <c r="B83" s="23" t="s">
        <v>40</v>
      </c>
      <c r="C83" s="23" t="s">
        <v>35</v>
      </c>
      <c r="D83" s="23" t="s">
        <v>176</v>
      </c>
      <c r="E83" s="23"/>
      <c r="F83" s="6">
        <f aca="true" t="shared" si="9" ref="F83:G85">F84</f>
        <v>1000</v>
      </c>
      <c r="G83" s="6">
        <f t="shared" si="9"/>
        <v>0</v>
      </c>
      <c r="I83" s="3" t="s">
        <v>58</v>
      </c>
    </row>
    <row r="84" spans="1:7" ht="25.5">
      <c r="A84" s="33" t="s">
        <v>156</v>
      </c>
      <c r="B84" s="23" t="s">
        <v>40</v>
      </c>
      <c r="C84" s="23" t="s">
        <v>35</v>
      </c>
      <c r="D84" s="23" t="s">
        <v>176</v>
      </c>
      <c r="E84" s="23" t="s">
        <v>10</v>
      </c>
      <c r="F84" s="6">
        <f t="shared" si="9"/>
        <v>1000</v>
      </c>
      <c r="G84" s="6">
        <f t="shared" si="9"/>
        <v>0</v>
      </c>
    </row>
    <row r="85" spans="1:7" ht="25.5">
      <c r="A85" s="36" t="s">
        <v>75</v>
      </c>
      <c r="B85" s="23" t="s">
        <v>40</v>
      </c>
      <c r="C85" s="23" t="s">
        <v>35</v>
      </c>
      <c r="D85" s="23" t="s">
        <v>176</v>
      </c>
      <c r="E85" s="23" t="s">
        <v>15</v>
      </c>
      <c r="F85" s="6">
        <f t="shared" si="9"/>
        <v>1000</v>
      </c>
      <c r="G85" s="6">
        <f t="shared" si="9"/>
        <v>0</v>
      </c>
    </row>
    <row r="86" spans="1:7" ht="12.75">
      <c r="A86" s="36" t="s">
        <v>187</v>
      </c>
      <c r="B86" s="23" t="s">
        <v>40</v>
      </c>
      <c r="C86" s="23" t="s">
        <v>35</v>
      </c>
      <c r="D86" s="23" t="s">
        <v>176</v>
      </c>
      <c r="E86" s="23" t="s">
        <v>16</v>
      </c>
      <c r="F86" s="6">
        <v>1000</v>
      </c>
      <c r="G86" s="6">
        <v>0</v>
      </c>
    </row>
    <row r="87" spans="1:7" ht="15.75" customHeight="1">
      <c r="A87" s="82" t="s">
        <v>70</v>
      </c>
      <c r="B87" s="28" t="s">
        <v>40</v>
      </c>
      <c r="C87" s="28" t="s">
        <v>35</v>
      </c>
      <c r="D87" s="23" t="s">
        <v>97</v>
      </c>
      <c r="E87" s="23"/>
      <c r="F87" s="21">
        <f>F90</f>
        <v>39562.98</v>
      </c>
      <c r="G87" s="21">
        <f>G88</f>
        <v>0</v>
      </c>
    </row>
    <row r="88" spans="1:7" ht="66.75" customHeight="1">
      <c r="A88" s="47" t="s">
        <v>168</v>
      </c>
      <c r="B88" s="23" t="s">
        <v>40</v>
      </c>
      <c r="C88" s="23" t="s">
        <v>35</v>
      </c>
      <c r="D88" s="23" t="s">
        <v>165</v>
      </c>
      <c r="E88" s="23"/>
      <c r="F88" s="20">
        <f>F89</f>
        <v>39562.98</v>
      </c>
      <c r="G88" s="20">
        <f>G89</f>
        <v>0</v>
      </c>
    </row>
    <row r="89" spans="1:7" ht="18.75" customHeight="1">
      <c r="A89" s="32" t="s">
        <v>60</v>
      </c>
      <c r="B89" s="23" t="s">
        <v>40</v>
      </c>
      <c r="C89" s="23" t="s">
        <v>35</v>
      </c>
      <c r="D89" s="23" t="s">
        <v>165</v>
      </c>
      <c r="E89" s="23" t="s">
        <v>20</v>
      </c>
      <c r="F89" s="20">
        <f>F90</f>
        <v>39562.98</v>
      </c>
      <c r="G89" s="20">
        <f>G90</f>
        <v>0</v>
      </c>
    </row>
    <row r="90" spans="1:7" ht="16.5" customHeight="1">
      <c r="A90" s="32" t="s">
        <v>2</v>
      </c>
      <c r="B90" s="23" t="s">
        <v>40</v>
      </c>
      <c r="C90" s="23" t="s">
        <v>35</v>
      </c>
      <c r="D90" s="23" t="s">
        <v>165</v>
      </c>
      <c r="E90" s="23" t="s">
        <v>61</v>
      </c>
      <c r="F90" s="97">
        <v>39562.98</v>
      </c>
      <c r="G90" s="20">
        <v>0</v>
      </c>
    </row>
    <row r="91" spans="1:7" ht="19.5" customHeight="1">
      <c r="A91" s="39" t="s">
        <v>23</v>
      </c>
      <c r="B91" s="18" t="s">
        <v>41</v>
      </c>
      <c r="C91" s="18"/>
      <c r="D91" s="18" t="s">
        <v>27</v>
      </c>
      <c r="E91" s="18"/>
      <c r="F91" s="66">
        <f aca="true" t="shared" si="10" ref="F91:G93">F92</f>
        <v>194000</v>
      </c>
      <c r="G91" s="66">
        <f t="shared" si="10"/>
        <v>194000</v>
      </c>
    </row>
    <row r="92" spans="1:7" ht="21.75" customHeight="1">
      <c r="A92" s="48" t="s">
        <v>44</v>
      </c>
      <c r="B92" s="18" t="s">
        <v>41</v>
      </c>
      <c r="C92" s="18" t="s">
        <v>42</v>
      </c>
      <c r="D92" s="18" t="s">
        <v>27</v>
      </c>
      <c r="E92" s="18"/>
      <c r="F92" s="66">
        <f t="shared" si="10"/>
        <v>194000</v>
      </c>
      <c r="G92" s="66">
        <f t="shared" si="10"/>
        <v>194000</v>
      </c>
    </row>
    <row r="93" spans="1:7" ht="26.25" customHeight="1">
      <c r="A93" s="40" t="s">
        <v>272</v>
      </c>
      <c r="B93" s="28" t="s">
        <v>41</v>
      </c>
      <c r="C93" s="28" t="s">
        <v>42</v>
      </c>
      <c r="D93" s="28" t="s">
        <v>99</v>
      </c>
      <c r="E93" s="18"/>
      <c r="F93" s="20">
        <f t="shared" si="10"/>
        <v>194000</v>
      </c>
      <c r="G93" s="20">
        <f t="shared" si="10"/>
        <v>194000</v>
      </c>
    </row>
    <row r="94" spans="1:9" ht="43.5" customHeight="1">
      <c r="A94" s="34" t="s">
        <v>74</v>
      </c>
      <c r="B94" s="23" t="s">
        <v>41</v>
      </c>
      <c r="C94" s="23" t="s">
        <v>42</v>
      </c>
      <c r="D94" s="23" t="s">
        <v>100</v>
      </c>
      <c r="E94" s="23"/>
      <c r="F94" s="20">
        <f aca="true" t="shared" si="11" ref="F94:G97">F95</f>
        <v>194000</v>
      </c>
      <c r="G94" s="20">
        <f t="shared" si="11"/>
        <v>194000</v>
      </c>
      <c r="I94" s="92"/>
    </row>
    <row r="95" spans="1:9" ht="34.5" customHeight="1">
      <c r="A95" s="49" t="s">
        <v>256</v>
      </c>
      <c r="B95" s="23" t="s">
        <v>41</v>
      </c>
      <c r="C95" s="23" t="s">
        <v>42</v>
      </c>
      <c r="D95" s="23" t="s">
        <v>126</v>
      </c>
      <c r="E95" s="23"/>
      <c r="F95" s="20">
        <f t="shared" si="11"/>
        <v>194000</v>
      </c>
      <c r="G95" s="20">
        <f t="shared" si="11"/>
        <v>194000</v>
      </c>
      <c r="I95" s="92"/>
    </row>
    <row r="96" spans="1:9" ht="26.25" customHeight="1">
      <c r="A96" s="50" t="s">
        <v>82</v>
      </c>
      <c r="B96" s="23" t="s">
        <v>41</v>
      </c>
      <c r="C96" s="23" t="s">
        <v>42</v>
      </c>
      <c r="D96" s="23" t="s">
        <v>127</v>
      </c>
      <c r="E96" s="23"/>
      <c r="F96" s="20">
        <f>F97+F102</f>
        <v>194000</v>
      </c>
      <c r="G96" s="20">
        <f>G97+G102</f>
        <v>194000</v>
      </c>
      <c r="I96" s="92"/>
    </row>
    <row r="97" spans="1:9" ht="57.75" customHeight="1">
      <c r="A97" s="51" t="s">
        <v>88</v>
      </c>
      <c r="B97" s="23" t="s">
        <v>41</v>
      </c>
      <c r="C97" s="23" t="s">
        <v>42</v>
      </c>
      <c r="D97" s="23" t="s">
        <v>127</v>
      </c>
      <c r="E97" s="23" t="s">
        <v>47</v>
      </c>
      <c r="F97" s="20">
        <f t="shared" si="11"/>
        <v>172000</v>
      </c>
      <c r="G97" s="20">
        <f t="shared" si="11"/>
        <v>172000</v>
      </c>
      <c r="I97" s="95"/>
    </row>
    <row r="98" spans="1:7" ht="30.75" customHeight="1">
      <c r="A98" s="50" t="s">
        <v>91</v>
      </c>
      <c r="B98" s="23" t="s">
        <v>41</v>
      </c>
      <c r="C98" s="23" t="s">
        <v>42</v>
      </c>
      <c r="D98" s="23" t="s">
        <v>127</v>
      </c>
      <c r="E98" s="23" t="s">
        <v>30</v>
      </c>
      <c r="F98" s="20">
        <f>F99+F101+F100</f>
        <v>172000</v>
      </c>
      <c r="G98" s="20">
        <f>G99+G101+G100</f>
        <v>172000</v>
      </c>
    </row>
    <row r="99" spans="1:7" ht="19.5" customHeight="1">
      <c r="A99" s="35" t="s">
        <v>120</v>
      </c>
      <c r="B99" s="23" t="s">
        <v>41</v>
      </c>
      <c r="C99" s="23" t="s">
        <v>42</v>
      </c>
      <c r="D99" s="23" t="s">
        <v>127</v>
      </c>
      <c r="E99" s="23" t="s">
        <v>28</v>
      </c>
      <c r="F99" s="20">
        <v>128500</v>
      </c>
      <c r="G99" s="20">
        <f>F99</f>
        <v>128500</v>
      </c>
    </row>
    <row r="100" spans="1:7" ht="30" customHeight="1">
      <c r="A100" s="35" t="s">
        <v>92</v>
      </c>
      <c r="B100" s="23" t="s">
        <v>41</v>
      </c>
      <c r="C100" s="23" t="s">
        <v>42</v>
      </c>
      <c r="D100" s="23" t="s">
        <v>127</v>
      </c>
      <c r="E100" s="23" t="s">
        <v>29</v>
      </c>
      <c r="F100" s="20">
        <v>5000</v>
      </c>
      <c r="G100" s="20">
        <f>F100</f>
        <v>5000</v>
      </c>
    </row>
    <row r="101" spans="1:7" ht="42.75" customHeight="1">
      <c r="A101" s="78" t="s">
        <v>125</v>
      </c>
      <c r="B101" s="23" t="s">
        <v>41</v>
      </c>
      <c r="C101" s="23" t="s">
        <v>42</v>
      </c>
      <c r="D101" s="23" t="s">
        <v>127</v>
      </c>
      <c r="E101" s="23" t="s">
        <v>124</v>
      </c>
      <c r="F101" s="20">
        <v>38500</v>
      </c>
      <c r="G101" s="20">
        <f>F101</f>
        <v>38500</v>
      </c>
    </row>
    <row r="102" spans="1:7" ht="30.75" customHeight="1">
      <c r="A102" s="78" t="s">
        <v>156</v>
      </c>
      <c r="B102" s="23" t="s">
        <v>41</v>
      </c>
      <c r="C102" s="23" t="s">
        <v>42</v>
      </c>
      <c r="D102" s="23" t="s">
        <v>127</v>
      </c>
      <c r="E102" s="23" t="s">
        <v>10</v>
      </c>
      <c r="F102" s="20">
        <f>F103</f>
        <v>22000</v>
      </c>
      <c r="G102" s="20">
        <f>G103</f>
        <v>22000</v>
      </c>
    </row>
    <row r="103" spans="1:7" ht="30" customHeight="1">
      <c r="A103" s="36" t="s">
        <v>75</v>
      </c>
      <c r="B103" s="23" t="s">
        <v>41</v>
      </c>
      <c r="C103" s="23" t="s">
        <v>42</v>
      </c>
      <c r="D103" s="23" t="s">
        <v>127</v>
      </c>
      <c r="E103" s="23" t="s">
        <v>15</v>
      </c>
      <c r="F103" s="20">
        <f>F104</f>
        <v>22000</v>
      </c>
      <c r="G103" s="20">
        <f>G104</f>
        <v>22000</v>
      </c>
    </row>
    <row r="104" spans="1:7" ht="18" customHeight="1">
      <c r="A104" s="78" t="s">
        <v>186</v>
      </c>
      <c r="B104" s="23" t="s">
        <v>41</v>
      </c>
      <c r="C104" s="23" t="s">
        <v>42</v>
      </c>
      <c r="D104" s="23" t="s">
        <v>127</v>
      </c>
      <c r="E104" s="23" t="s">
        <v>16</v>
      </c>
      <c r="F104" s="20">
        <v>22000</v>
      </c>
      <c r="G104" s="20">
        <f>F104</f>
        <v>22000</v>
      </c>
    </row>
    <row r="105" spans="1:7" ht="33" customHeight="1">
      <c r="A105" s="52" t="s">
        <v>13</v>
      </c>
      <c r="B105" s="18" t="s">
        <v>42</v>
      </c>
      <c r="C105" s="23"/>
      <c r="D105" s="23"/>
      <c r="E105" s="23"/>
      <c r="F105" s="67">
        <f>F106</f>
        <v>144600</v>
      </c>
      <c r="G105" s="67">
        <f>G106</f>
        <v>0</v>
      </c>
    </row>
    <row r="106" spans="1:7" ht="44.25" customHeight="1">
      <c r="A106" s="53" t="s">
        <v>46</v>
      </c>
      <c r="B106" s="18" t="s">
        <v>42</v>
      </c>
      <c r="C106" s="18" t="s">
        <v>37</v>
      </c>
      <c r="D106" s="23"/>
      <c r="E106" s="23"/>
      <c r="F106" s="67">
        <f>F107+F119</f>
        <v>144600</v>
      </c>
      <c r="G106" s="67">
        <f>G107</f>
        <v>0</v>
      </c>
    </row>
    <row r="107" spans="1:7" ht="58.5" customHeight="1">
      <c r="A107" s="98" t="s">
        <v>273</v>
      </c>
      <c r="B107" s="99" t="s">
        <v>42</v>
      </c>
      <c r="C107" s="99" t="s">
        <v>37</v>
      </c>
      <c r="D107" s="100" t="s">
        <v>222</v>
      </c>
      <c r="E107" s="99"/>
      <c r="F107" s="21">
        <f>F108+F113</f>
        <v>22000</v>
      </c>
      <c r="G107" s="67">
        <f>G108+G112+G117</f>
        <v>0</v>
      </c>
    </row>
    <row r="108" spans="1:7" ht="33.75" customHeight="1">
      <c r="A108" s="101" t="s">
        <v>223</v>
      </c>
      <c r="B108" s="99" t="s">
        <v>42</v>
      </c>
      <c r="C108" s="99" t="s">
        <v>37</v>
      </c>
      <c r="D108" s="102" t="s">
        <v>224</v>
      </c>
      <c r="E108" s="99"/>
      <c r="F108" s="21">
        <f>F109</f>
        <v>10000</v>
      </c>
      <c r="G108" s="21">
        <f aca="true" t="shared" si="12" ref="F108:G110">G109</f>
        <v>0</v>
      </c>
    </row>
    <row r="109" spans="1:7" ht="33.75" customHeight="1">
      <c r="A109" s="103" t="s">
        <v>80</v>
      </c>
      <c r="B109" s="99" t="s">
        <v>42</v>
      </c>
      <c r="C109" s="99" t="s">
        <v>37</v>
      </c>
      <c r="D109" s="102" t="s">
        <v>225</v>
      </c>
      <c r="E109" s="99"/>
      <c r="F109" s="21">
        <f t="shared" si="12"/>
        <v>10000</v>
      </c>
      <c r="G109" s="21">
        <f t="shared" si="12"/>
        <v>0</v>
      </c>
    </row>
    <row r="110" spans="1:7" ht="27.75" customHeight="1">
      <c r="A110" s="104" t="s">
        <v>156</v>
      </c>
      <c r="B110" s="99" t="s">
        <v>42</v>
      </c>
      <c r="C110" s="99" t="s">
        <v>37</v>
      </c>
      <c r="D110" s="102" t="s">
        <v>225</v>
      </c>
      <c r="E110" s="99" t="s">
        <v>10</v>
      </c>
      <c r="F110" s="21">
        <f t="shared" si="12"/>
        <v>10000</v>
      </c>
      <c r="G110" s="21">
        <f t="shared" si="12"/>
        <v>0</v>
      </c>
    </row>
    <row r="111" spans="1:7" ht="25.5" customHeight="1">
      <c r="A111" s="105" t="s">
        <v>75</v>
      </c>
      <c r="B111" s="99" t="s">
        <v>42</v>
      </c>
      <c r="C111" s="99" t="s">
        <v>37</v>
      </c>
      <c r="D111" s="102" t="s">
        <v>225</v>
      </c>
      <c r="E111" s="99" t="s">
        <v>15</v>
      </c>
      <c r="F111" s="110">
        <f>F112</f>
        <v>10000</v>
      </c>
      <c r="G111" s="21">
        <v>0</v>
      </c>
    </row>
    <row r="112" spans="1:7" ht="17.25" customHeight="1">
      <c r="A112" s="105" t="s">
        <v>187</v>
      </c>
      <c r="B112" s="99" t="s">
        <v>42</v>
      </c>
      <c r="C112" s="99" t="s">
        <v>37</v>
      </c>
      <c r="D112" s="102" t="s">
        <v>225</v>
      </c>
      <c r="E112" s="99" t="s">
        <v>16</v>
      </c>
      <c r="F112" s="21">
        <v>10000</v>
      </c>
      <c r="G112" s="21">
        <f aca="true" t="shared" si="13" ref="F112:G115">G113</f>
        <v>0</v>
      </c>
    </row>
    <row r="113" spans="1:7" ht="33" customHeight="1">
      <c r="A113" s="101" t="s">
        <v>226</v>
      </c>
      <c r="B113" s="99" t="s">
        <v>42</v>
      </c>
      <c r="C113" s="99" t="s">
        <v>37</v>
      </c>
      <c r="D113" s="106" t="s">
        <v>227</v>
      </c>
      <c r="E113" s="99"/>
      <c r="F113" s="21">
        <f t="shared" si="13"/>
        <v>12000</v>
      </c>
      <c r="G113" s="21">
        <f t="shared" si="13"/>
        <v>0</v>
      </c>
    </row>
    <row r="114" spans="1:7" ht="30" customHeight="1">
      <c r="A114" s="107" t="s">
        <v>81</v>
      </c>
      <c r="B114" s="99" t="s">
        <v>42</v>
      </c>
      <c r="C114" s="99" t="s">
        <v>37</v>
      </c>
      <c r="D114" s="102" t="s">
        <v>228</v>
      </c>
      <c r="E114" s="99"/>
      <c r="F114" s="21">
        <f t="shared" si="13"/>
        <v>12000</v>
      </c>
      <c r="G114" s="21">
        <f t="shared" si="13"/>
        <v>0</v>
      </c>
    </row>
    <row r="115" spans="1:7" ht="28.5" customHeight="1">
      <c r="A115" s="104" t="s">
        <v>156</v>
      </c>
      <c r="B115" s="99" t="s">
        <v>42</v>
      </c>
      <c r="C115" s="99" t="s">
        <v>37</v>
      </c>
      <c r="D115" s="102" t="s">
        <v>228</v>
      </c>
      <c r="E115" s="99" t="s">
        <v>10</v>
      </c>
      <c r="F115" s="21">
        <f t="shared" si="13"/>
        <v>12000</v>
      </c>
      <c r="G115" s="21">
        <f t="shared" si="13"/>
        <v>0</v>
      </c>
    </row>
    <row r="116" spans="1:13" ht="26.25" customHeight="1">
      <c r="A116" s="105" t="s">
        <v>75</v>
      </c>
      <c r="B116" s="99" t="s">
        <v>42</v>
      </c>
      <c r="C116" s="99" t="s">
        <v>37</v>
      </c>
      <c r="D116" s="102" t="s">
        <v>228</v>
      </c>
      <c r="E116" s="99" t="s">
        <v>15</v>
      </c>
      <c r="F116" s="21">
        <f>F117</f>
        <v>12000</v>
      </c>
      <c r="G116" s="21">
        <v>0</v>
      </c>
      <c r="M116" s="83"/>
    </row>
    <row r="117" spans="1:7" ht="18.75" customHeight="1">
      <c r="A117" s="109" t="s">
        <v>186</v>
      </c>
      <c r="B117" s="99" t="s">
        <v>42</v>
      </c>
      <c r="C117" s="99" t="s">
        <v>37</v>
      </c>
      <c r="D117" s="102" t="s">
        <v>228</v>
      </c>
      <c r="E117" s="99" t="s">
        <v>16</v>
      </c>
      <c r="F117" s="20">
        <v>12000</v>
      </c>
      <c r="G117" s="20">
        <f>G119</f>
        <v>0</v>
      </c>
    </row>
    <row r="118" spans="1:7" ht="18.75" customHeight="1">
      <c r="A118" s="108" t="s">
        <v>70</v>
      </c>
      <c r="B118" s="28" t="s">
        <v>42</v>
      </c>
      <c r="C118" s="28" t="s">
        <v>37</v>
      </c>
      <c r="D118" s="23" t="s">
        <v>97</v>
      </c>
      <c r="E118" s="23"/>
      <c r="F118" s="20"/>
      <c r="G118" s="20"/>
    </row>
    <row r="119" spans="1:7" ht="72" customHeight="1">
      <c r="A119" s="54" t="s">
        <v>76</v>
      </c>
      <c r="B119" s="23" t="s">
        <v>42</v>
      </c>
      <c r="C119" s="23" t="s">
        <v>37</v>
      </c>
      <c r="D119" s="23" t="s">
        <v>104</v>
      </c>
      <c r="E119" s="23"/>
      <c r="F119" s="20">
        <f aca="true" t="shared" si="14" ref="F119:G121">F120</f>
        <v>122600</v>
      </c>
      <c r="G119" s="20">
        <f t="shared" si="14"/>
        <v>0</v>
      </c>
    </row>
    <row r="120" spans="1:7" ht="54.75" customHeight="1">
      <c r="A120" s="55" t="s">
        <v>207</v>
      </c>
      <c r="B120" s="23" t="s">
        <v>42</v>
      </c>
      <c r="C120" s="23" t="s">
        <v>37</v>
      </c>
      <c r="D120" s="23" t="s">
        <v>106</v>
      </c>
      <c r="E120" s="23"/>
      <c r="F120" s="20">
        <f t="shared" si="14"/>
        <v>122600</v>
      </c>
      <c r="G120" s="20">
        <f t="shared" si="14"/>
        <v>0</v>
      </c>
    </row>
    <row r="121" spans="1:7" ht="18" customHeight="1">
      <c r="A121" s="54" t="s">
        <v>60</v>
      </c>
      <c r="B121" s="23" t="s">
        <v>42</v>
      </c>
      <c r="C121" s="23" t="s">
        <v>37</v>
      </c>
      <c r="D121" s="23" t="s">
        <v>106</v>
      </c>
      <c r="E121" s="23" t="s">
        <v>20</v>
      </c>
      <c r="F121" s="20">
        <f t="shared" si="14"/>
        <v>122600</v>
      </c>
      <c r="G121" s="20">
        <f t="shared" si="14"/>
        <v>0</v>
      </c>
    </row>
    <row r="122" spans="1:13" ht="18.75" customHeight="1">
      <c r="A122" s="54" t="s">
        <v>2</v>
      </c>
      <c r="B122" s="23" t="s">
        <v>42</v>
      </c>
      <c r="C122" s="23" t="s">
        <v>37</v>
      </c>
      <c r="D122" s="23" t="s">
        <v>106</v>
      </c>
      <c r="E122" s="23" t="s">
        <v>61</v>
      </c>
      <c r="F122" s="20">
        <v>122600</v>
      </c>
      <c r="G122" s="20">
        <v>0</v>
      </c>
      <c r="M122" s="3"/>
    </row>
    <row r="123" spans="1:7" ht="18" customHeight="1">
      <c r="A123" s="39" t="s">
        <v>22</v>
      </c>
      <c r="B123" s="18" t="s">
        <v>38</v>
      </c>
      <c r="C123" s="18"/>
      <c r="D123" s="18" t="s">
        <v>27</v>
      </c>
      <c r="E123" s="18"/>
      <c r="F123" s="66">
        <f>F124+F132+F155</f>
        <v>3788700.0399999996</v>
      </c>
      <c r="G123" s="66">
        <f>G124+G132+G155</f>
        <v>1431544.66</v>
      </c>
    </row>
    <row r="124" spans="1:7" ht="15" customHeight="1">
      <c r="A124" s="48" t="s">
        <v>96</v>
      </c>
      <c r="B124" s="18" t="s">
        <v>38</v>
      </c>
      <c r="C124" s="18" t="s">
        <v>39</v>
      </c>
      <c r="D124" s="23"/>
      <c r="E124" s="23"/>
      <c r="F124" s="66">
        <f>F125</f>
        <v>20520</v>
      </c>
      <c r="G124" s="66">
        <f>G125</f>
        <v>20520</v>
      </c>
    </row>
    <row r="125" spans="1:7" ht="54" customHeight="1">
      <c r="A125" s="40" t="s">
        <v>274</v>
      </c>
      <c r="B125" s="28" t="s">
        <v>38</v>
      </c>
      <c r="C125" s="28" t="s">
        <v>39</v>
      </c>
      <c r="D125" s="28" t="s">
        <v>107</v>
      </c>
      <c r="E125" s="23"/>
      <c r="F125" s="20">
        <f>F128</f>
        <v>20520</v>
      </c>
      <c r="G125" s="20">
        <f>G128</f>
        <v>20520</v>
      </c>
    </row>
    <row r="126" spans="1:9" ht="43.5" customHeight="1">
      <c r="A126" s="111" t="s">
        <v>210</v>
      </c>
      <c r="B126" s="28" t="s">
        <v>38</v>
      </c>
      <c r="C126" s="28" t="s">
        <v>39</v>
      </c>
      <c r="D126" s="28" t="s">
        <v>132</v>
      </c>
      <c r="E126" s="23"/>
      <c r="F126" s="20">
        <f>F127</f>
        <v>20520</v>
      </c>
      <c r="G126" s="20">
        <f>G127</f>
        <v>20520</v>
      </c>
      <c r="I126" s="92"/>
    </row>
    <row r="127" spans="1:9" ht="28.5" customHeight="1">
      <c r="A127" s="49" t="s">
        <v>128</v>
      </c>
      <c r="B127" s="28" t="s">
        <v>38</v>
      </c>
      <c r="C127" s="28" t="s">
        <v>39</v>
      </c>
      <c r="D127" s="28" t="s">
        <v>129</v>
      </c>
      <c r="E127" s="23"/>
      <c r="F127" s="20">
        <f>F128</f>
        <v>20520</v>
      </c>
      <c r="G127" s="20">
        <f>G128</f>
        <v>20520</v>
      </c>
      <c r="I127" s="92"/>
    </row>
    <row r="128" spans="1:14" ht="41.25" customHeight="1">
      <c r="A128" s="94" t="s">
        <v>217</v>
      </c>
      <c r="B128" s="28" t="s">
        <v>38</v>
      </c>
      <c r="C128" s="28" t="s">
        <v>39</v>
      </c>
      <c r="D128" s="23" t="s">
        <v>130</v>
      </c>
      <c r="E128" s="23"/>
      <c r="F128" s="20">
        <f aca="true" t="shared" si="15" ref="F128:G130">F129</f>
        <v>20520</v>
      </c>
      <c r="G128" s="20">
        <f t="shared" si="15"/>
        <v>20520</v>
      </c>
      <c r="I128" s="94"/>
      <c r="J128" s="94"/>
      <c r="K128" s="94"/>
      <c r="L128" s="94"/>
      <c r="M128" s="94"/>
      <c r="N128" s="94"/>
    </row>
    <row r="129" spans="1:9" ht="29.25" customHeight="1">
      <c r="A129" s="33" t="s">
        <v>156</v>
      </c>
      <c r="B129" s="28" t="s">
        <v>38</v>
      </c>
      <c r="C129" s="28" t="s">
        <v>39</v>
      </c>
      <c r="D129" s="23" t="s">
        <v>131</v>
      </c>
      <c r="E129" s="23" t="s">
        <v>10</v>
      </c>
      <c r="F129" s="20">
        <f t="shared" si="15"/>
        <v>20520</v>
      </c>
      <c r="G129" s="20">
        <f t="shared" si="15"/>
        <v>20520</v>
      </c>
      <c r="I129" s="93"/>
    </row>
    <row r="130" spans="1:7" ht="29.25" customHeight="1">
      <c r="A130" s="36" t="s">
        <v>75</v>
      </c>
      <c r="B130" s="28" t="s">
        <v>38</v>
      </c>
      <c r="C130" s="28" t="s">
        <v>39</v>
      </c>
      <c r="D130" s="23" t="s">
        <v>130</v>
      </c>
      <c r="E130" s="23" t="s">
        <v>15</v>
      </c>
      <c r="F130" s="20">
        <f t="shared" si="15"/>
        <v>20520</v>
      </c>
      <c r="G130" s="20">
        <f t="shared" si="15"/>
        <v>20520</v>
      </c>
    </row>
    <row r="131" spans="1:7" ht="21.75" customHeight="1">
      <c r="A131" s="112" t="s">
        <v>187</v>
      </c>
      <c r="B131" s="28" t="s">
        <v>38</v>
      </c>
      <c r="C131" s="28" t="s">
        <v>39</v>
      </c>
      <c r="D131" s="23" t="s">
        <v>130</v>
      </c>
      <c r="E131" s="23" t="s">
        <v>16</v>
      </c>
      <c r="F131" s="20">
        <v>20520</v>
      </c>
      <c r="G131" s="20">
        <f>F131</f>
        <v>20520</v>
      </c>
    </row>
    <row r="132" spans="1:7" ht="15.75">
      <c r="A132" s="39" t="s">
        <v>59</v>
      </c>
      <c r="B132" s="18" t="s">
        <v>38</v>
      </c>
      <c r="C132" s="18" t="s">
        <v>37</v>
      </c>
      <c r="D132" s="18"/>
      <c r="E132" s="18"/>
      <c r="F132" s="66">
        <f>F133+F149</f>
        <v>3763373.4299999997</v>
      </c>
      <c r="G132" s="66">
        <f>G133+G149</f>
        <v>1406458.38</v>
      </c>
    </row>
    <row r="133" spans="1:9" ht="42" customHeight="1">
      <c r="A133" s="40" t="s">
        <v>275</v>
      </c>
      <c r="B133" s="23" t="s">
        <v>38</v>
      </c>
      <c r="C133" s="23" t="s">
        <v>37</v>
      </c>
      <c r="D133" s="28" t="s">
        <v>170</v>
      </c>
      <c r="E133" s="18"/>
      <c r="F133" s="21">
        <f>F134+F140</f>
        <v>3463373.4299999997</v>
      </c>
      <c r="G133" s="21">
        <f>G140</f>
        <v>1406458.38</v>
      </c>
      <c r="I133" s="92"/>
    </row>
    <row r="134" spans="1:9" ht="38.25">
      <c r="A134" s="55" t="s">
        <v>177</v>
      </c>
      <c r="B134" s="23" t="s">
        <v>38</v>
      </c>
      <c r="C134" s="23" t="s">
        <v>37</v>
      </c>
      <c r="D134" s="28" t="s">
        <v>135</v>
      </c>
      <c r="E134" s="23"/>
      <c r="F134" s="20">
        <f aca="true" t="shared" si="16" ref="F134:G138">F135</f>
        <v>1986592.13</v>
      </c>
      <c r="G134" s="20">
        <f t="shared" si="16"/>
        <v>0</v>
      </c>
      <c r="I134" s="92"/>
    </row>
    <row r="135" spans="1:9" ht="43.5" customHeight="1">
      <c r="A135" s="55" t="s">
        <v>171</v>
      </c>
      <c r="B135" s="23" t="s">
        <v>38</v>
      </c>
      <c r="C135" s="23" t="s">
        <v>37</v>
      </c>
      <c r="D135" s="28" t="s">
        <v>134</v>
      </c>
      <c r="E135" s="23"/>
      <c r="F135" s="20">
        <f t="shared" si="16"/>
        <v>1986592.13</v>
      </c>
      <c r="G135" s="20">
        <f t="shared" si="16"/>
        <v>0</v>
      </c>
      <c r="I135" s="92"/>
    </row>
    <row r="136" spans="1:9" ht="31.5" customHeight="1">
      <c r="A136" s="57" t="s">
        <v>133</v>
      </c>
      <c r="B136" s="23" t="s">
        <v>38</v>
      </c>
      <c r="C136" s="23" t="s">
        <v>37</v>
      </c>
      <c r="D136" s="23" t="s">
        <v>136</v>
      </c>
      <c r="E136" s="23"/>
      <c r="F136" s="20">
        <f t="shared" si="16"/>
        <v>1986592.13</v>
      </c>
      <c r="G136" s="20">
        <f t="shared" si="16"/>
        <v>0</v>
      </c>
      <c r="I136" s="95"/>
    </row>
    <row r="137" spans="1:9" ht="30" customHeight="1">
      <c r="A137" s="33" t="s">
        <v>156</v>
      </c>
      <c r="B137" s="23" t="s">
        <v>38</v>
      </c>
      <c r="C137" s="23" t="s">
        <v>37</v>
      </c>
      <c r="D137" s="23" t="s">
        <v>136</v>
      </c>
      <c r="E137" s="23" t="s">
        <v>10</v>
      </c>
      <c r="F137" s="20">
        <f t="shared" si="16"/>
        <v>1986592.13</v>
      </c>
      <c r="G137" s="20">
        <f t="shared" si="16"/>
        <v>0</v>
      </c>
      <c r="I137" s="92"/>
    </row>
    <row r="138" spans="1:15" ht="29.25" customHeight="1">
      <c r="A138" s="22" t="s">
        <v>75</v>
      </c>
      <c r="B138" s="23" t="s">
        <v>38</v>
      </c>
      <c r="C138" s="23" t="s">
        <v>37</v>
      </c>
      <c r="D138" s="23" t="s">
        <v>136</v>
      </c>
      <c r="E138" s="23" t="s">
        <v>15</v>
      </c>
      <c r="F138" s="20">
        <f t="shared" si="16"/>
        <v>1986592.13</v>
      </c>
      <c r="G138" s="20">
        <f t="shared" si="16"/>
        <v>0</v>
      </c>
      <c r="I138" s="92"/>
      <c r="O138" s="76"/>
    </row>
    <row r="139" spans="1:11" ht="20.25" customHeight="1">
      <c r="A139" s="22" t="s">
        <v>187</v>
      </c>
      <c r="B139" s="23" t="s">
        <v>38</v>
      </c>
      <c r="C139" s="23" t="s">
        <v>37</v>
      </c>
      <c r="D139" s="23" t="s">
        <v>136</v>
      </c>
      <c r="E139" s="23" t="s">
        <v>16</v>
      </c>
      <c r="F139" s="20">
        <f>2227030.13-140438-100000</f>
        <v>1986592.13</v>
      </c>
      <c r="G139" s="20">
        <v>0</v>
      </c>
      <c r="K139" s="80"/>
    </row>
    <row r="140" spans="1:11" ht="18.75" customHeight="1">
      <c r="A140" s="113" t="s">
        <v>257</v>
      </c>
      <c r="B140" s="23" t="s">
        <v>38</v>
      </c>
      <c r="C140" s="23" t="s">
        <v>37</v>
      </c>
      <c r="D140" s="23" t="s">
        <v>258</v>
      </c>
      <c r="E140" s="23"/>
      <c r="F140" s="20">
        <f>F141+F145</f>
        <v>1476781.2999999998</v>
      </c>
      <c r="G140" s="20">
        <f aca="true" t="shared" si="17" ref="F140:G143">G141</f>
        <v>1406458.38</v>
      </c>
      <c r="K140" s="80"/>
    </row>
    <row r="141" spans="1:11" ht="57" customHeight="1">
      <c r="A141" s="114" t="s">
        <v>218</v>
      </c>
      <c r="B141" s="23" t="s">
        <v>38</v>
      </c>
      <c r="C141" s="23" t="s">
        <v>37</v>
      </c>
      <c r="D141" s="23" t="s">
        <v>260</v>
      </c>
      <c r="E141" s="23"/>
      <c r="F141" s="20">
        <f t="shared" si="17"/>
        <v>1406458.38</v>
      </c>
      <c r="G141" s="20">
        <f t="shared" si="17"/>
        <v>1406458.38</v>
      </c>
      <c r="K141" s="80"/>
    </row>
    <row r="142" spans="1:11" ht="27" customHeight="1">
      <c r="A142" s="33" t="s">
        <v>156</v>
      </c>
      <c r="B142" s="23" t="s">
        <v>38</v>
      </c>
      <c r="C142" s="23" t="s">
        <v>37</v>
      </c>
      <c r="D142" s="23" t="s">
        <v>260</v>
      </c>
      <c r="E142" s="23" t="s">
        <v>10</v>
      </c>
      <c r="F142" s="20">
        <f t="shared" si="17"/>
        <v>1406458.38</v>
      </c>
      <c r="G142" s="20">
        <f t="shared" si="17"/>
        <v>1406458.38</v>
      </c>
      <c r="K142" s="80"/>
    </row>
    <row r="143" spans="1:11" ht="27.75" customHeight="1">
      <c r="A143" s="22" t="s">
        <v>75</v>
      </c>
      <c r="B143" s="23" t="s">
        <v>38</v>
      </c>
      <c r="C143" s="23" t="s">
        <v>37</v>
      </c>
      <c r="D143" s="23" t="s">
        <v>260</v>
      </c>
      <c r="E143" s="23" t="s">
        <v>15</v>
      </c>
      <c r="F143" s="20">
        <f t="shared" si="17"/>
        <v>1406458.38</v>
      </c>
      <c r="G143" s="20">
        <f t="shared" si="17"/>
        <v>1406458.38</v>
      </c>
      <c r="K143" s="80"/>
    </row>
    <row r="144" spans="1:11" ht="20.25" customHeight="1">
      <c r="A144" s="22" t="s">
        <v>187</v>
      </c>
      <c r="B144" s="23" t="s">
        <v>38</v>
      </c>
      <c r="C144" s="23" t="s">
        <v>37</v>
      </c>
      <c r="D144" s="23" t="s">
        <v>260</v>
      </c>
      <c r="E144" s="23" t="s">
        <v>16</v>
      </c>
      <c r="F144" s="20">
        <v>1406458.38</v>
      </c>
      <c r="G144" s="20">
        <f>F144</f>
        <v>1406458.38</v>
      </c>
      <c r="K144" s="80"/>
    </row>
    <row r="145" spans="1:11" ht="54.75" customHeight="1">
      <c r="A145" s="22" t="s">
        <v>261</v>
      </c>
      <c r="B145" s="23" t="s">
        <v>38</v>
      </c>
      <c r="C145" s="23" t="s">
        <v>37</v>
      </c>
      <c r="D145" s="23" t="s">
        <v>262</v>
      </c>
      <c r="E145" s="23"/>
      <c r="F145" s="20">
        <f aca="true" t="shared" si="18" ref="F145:G147">F146</f>
        <v>70322.92</v>
      </c>
      <c r="G145" s="20">
        <f t="shared" si="18"/>
        <v>0</v>
      </c>
      <c r="K145" s="80"/>
    </row>
    <row r="146" spans="1:11" ht="26.25" customHeight="1">
      <c r="A146" s="33" t="s">
        <v>156</v>
      </c>
      <c r="B146" s="23" t="s">
        <v>38</v>
      </c>
      <c r="C146" s="23" t="s">
        <v>37</v>
      </c>
      <c r="D146" s="23" t="s">
        <v>262</v>
      </c>
      <c r="E146" s="23" t="s">
        <v>10</v>
      </c>
      <c r="F146" s="20">
        <f t="shared" si="18"/>
        <v>70322.92</v>
      </c>
      <c r="G146" s="20">
        <f t="shared" si="18"/>
        <v>0</v>
      </c>
      <c r="K146" s="80"/>
    </row>
    <row r="147" spans="1:11" ht="28.5" customHeight="1">
      <c r="A147" s="36" t="s">
        <v>75</v>
      </c>
      <c r="B147" s="23" t="s">
        <v>38</v>
      </c>
      <c r="C147" s="23" t="s">
        <v>37</v>
      </c>
      <c r="D147" s="23" t="s">
        <v>262</v>
      </c>
      <c r="E147" s="23" t="s">
        <v>15</v>
      </c>
      <c r="F147" s="20">
        <f t="shared" si="18"/>
        <v>70322.92</v>
      </c>
      <c r="G147" s="20">
        <f t="shared" si="18"/>
        <v>0</v>
      </c>
      <c r="K147" s="80"/>
    </row>
    <row r="148" spans="1:11" ht="30.75" customHeight="1">
      <c r="A148" s="32" t="s">
        <v>57</v>
      </c>
      <c r="B148" s="23" t="s">
        <v>38</v>
      </c>
      <c r="C148" s="23" t="s">
        <v>37</v>
      </c>
      <c r="D148" s="23" t="s">
        <v>262</v>
      </c>
      <c r="E148" s="23" t="s">
        <v>16</v>
      </c>
      <c r="F148" s="20">
        <v>70322.92</v>
      </c>
      <c r="G148" s="20">
        <v>0</v>
      </c>
      <c r="K148" s="80"/>
    </row>
    <row r="149" spans="1:7" ht="51.75" customHeight="1">
      <c r="A149" s="40" t="s">
        <v>276</v>
      </c>
      <c r="B149" s="23" t="s">
        <v>38</v>
      </c>
      <c r="C149" s="23" t="s">
        <v>37</v>
      </c>
      <c r="D149" s="23" t="s">
        <v>108</v>
      </c>
      <c r="E149" s="23"/>
      <c r="F149" s="20">
        <f>F150</f>
        <v>300000</v>
      </c>
      <c r="G149" s="20">
        <f>G150</f>
        <v>0</v>
      </c>
    </row>
    <row r="150" spans="1:7" ht="40.5" customHeight="1">
      <c r="A150" s="22" t="s">
        <v>145</v>
      </c>
      <c r="B150" s="23" t="s">
        <v>38</v>
      </c>
      <c r="C150" s="23" t="s">
        <v>37</v>
      </c>
      <c r="D150" s="23" t="s">
        <v>172</v>
      </c>
      <c r="E150" s="23"/>
      <c r="F150" s="20">
        <f>F151</f>
        <v>300000</v>
      </c>
      <c r="G150" s="20">
        <f>G152</f>
        <v>0</v>
      </c>
    </row>
    <row r="151" spans="1:7" ht="40.5" customHeight="1">
      <c r="A151" s="22" t="s">
        <v>173</v>
      </c>
      <c r="B151" s="23" t="s">
        <v>38</v>
      </c>
      <c r="C151" s="23" t="s">
        <v>37</v>
      </c>
      <c r="D151" s="23" t="s">
        <v>146</v>
      </c>
      <c r="E151" s="23"/>
      <c r="F151" s="20">
        <f>F152</f>
        <v>300000</v>
      </c>
      <c r="G151" s="20">
        <f>G153</f>
        <v>0</v>
      </c>
    </row>
    <row r="152" spans="1:7" ht="32.25" customHeight="1">
      <c r="A152" s="33" t="s">
        <v>156</v>
      </c>
      <c r="B152" s="23" t="s">
        <v>38</v>
      </c>
      <c r="C152" s="23" t="s">
        <v>37</v>
      </c>
      <c r="D152" s="23" t="s">
        <v>146</v>
      </c>
      <c r="E152" s="23" t="s">
        <v>10</v>
      </c>
      <c r="F152" s="20">
        <f>F153</f>
        <v>300000</v>
      </c>
      <c r="G152" s="20">
        <f>G153</f>
        <v>0</v>
      </c>
    </row>
    <row r="153" spans="1:7" ht="30" customHeight="1">
      <c r="A153" s="22" t="s">
        <v>75</v>
      </c>
      <c r="B153" s="23" t="s">
        <v>38</v>
      </c>
      <c r="C153" s="23" t="s">
        <v>37</v>
      </c>
      <c r="D153" s="23" t="s">
        <v>146</v>
      </c>
      <c r="E153" s="23" t="s">
        <v>15</v>
      </c>
      <c r="F153" s="20">
        <f>F154</f>
        <v>300000</v>
      </c>
      <c r="G153" s="20">
        <f>G154</f>
        <v>0</v>
      </c>
    </row>
    <row r="154" spans="1:7" ht="18.75" customHeight="1">
      <c r="A154" s="22" t="s">
        <v>187</v>
      </c>
      <c r="B154" s="23" t="s">
        <v>38</v>
      </c>
      <c r="C154" s="23" t="s">
        <v>37</v>
      </c>
      <c r="D154" s="23" t="s">
        <v>146</v>
      </c>
      <c r="E154" s="23" t="s">
        <v>16</v>
      </c>
      <c r="F154" s="20">
        <v>300000</v>
      </c>
      <c r="G154" s="20">
        <v>0</v>
      </c>
    </row>
    <row r="155" spans="1:7" ht="12.75">
      <c r="A155" s="58" t="s">
        <v>56</v>
      </c>
      <c r="B155" s="27" t="s">
        <v>38</v>
      </c>
      <c r="C155" s="27" t="s">
        <v>43</v>
      </c>
      <c r="D155" s="23"/>
      <c r="E155" s="23"/>
      <c r="F155" s="67">
        <f>F156</f>
        <v>4806.61</v>
      </c>
      <c r="G155" s="67">
        <f>G156</f>
        <v>4566.28</v>
      </c>
    </row>
    <row r="156" spans="1:9" ht="30.75" customHeight="1">
      <c r="A156" s="40" t="s">
        <v>272</v>
      </c>
      <c r="B156" s="28" t="s">
        <v>38</v>
      </c>
      <c r="C156" s="28" t="s">
        <v>43</v>
      </c>
      <c r="D156" s="28" t="s">
        <v>99</v>
      </c>
      <c r="E156" s="23"/>
      <c r="F156" s="20">
        <f aca="true" t="shared" si="19" ref="F156:G161">F157</f>
        <v>4806.61</v>
      </c>
      <c r="G156" s="20">
        <f t="shared" si="19"/>
        <v>4566.28</v>
      </c>
      <c r="I156" s="92"/>
    </row>
    <row r="157" spans="1:12" ht="42" customHeight="1">
      <c r="A157" s="40" t="s">
        <v>74</v>
      </c>
      <c r="B157" s="28" t="s">
        <v>38</v>
      </c>
      <c r="C157" s="28" t="s">
        <v>43</v>
      </c>
      <c r="D157" s="28" t="s">
        <v>100</v>
      </c>
      <c r="E157" s="23"/>
      <c r="F157" s="20">
        <f>F159+F163</f>
        <v>4806.61</v>
      </c>
      <c r="G157" s="20">
        <f>G159+G163</f>
        <v>4566.28</v>
      </c>
      <c r="I157" s="92"/>
      <c r="L157"/>
    </row>
    <row r="158" spans="1:12" ht="53.25" customHeight="1">
      <c r="A158" s="40" t="s">
        <v>114</v>
      </c>
      <c r="B158" s="28" t="s">
        <v>38</v>
      </c>
      <c r="C158" s="28" t="s">
        <v>43</v>
      </c>
      <c r="D158" s="28" t="s">
        <v>115</v>
      </c>
      <c r="E158" s="23"/>
      <c r="F158" s="20">
        <f>F159</f>
        <v>4566.28</v>
      </c>
      <c r="G158" s="20">
        <f>G159</f>
        <v>4566.28</v>
      </c>
      <c r="I158" s="92"/>
      <c r="L158"/>
    </row>
    <row r="159" spans="1:12" ht="39.75" customHeight="1">
      <c r="A159" s="71" t="s">
        <v>155</v>
      </c>
      <c r="B159" s="28" t="s">
        <v>38</v>
      </c>
      <c r="C159" s="28" t="s">
        <v>43</v>
      </c>
      <c r="D159" s="23" t="s">
        <v>117</v>
      </c>
      <c r="E159" s="23"/>
      <c r="F159" s="20">
        <f>F160</f>
        <v>4566.28</v>
      </c>
      <c r="G159" s="20">
        <f>G160</f>
        <v>4566.28</v>
      </c>
      <c r="I159" s="96"/>
      <c r="L159"/>
    </row>
    <row r="160" spans="1:12" ht="27" customHeight="1">
      <c r="A160" s="33" t="s">
        <v>156</v>
      </c>
      <c r="B160" s="23" t="s">
        <v>38</v>
      </c>
      <c r="C160" s="23" t="s">
        <v>43</v>
      </c>
      <c r="D160" s="23" t="s">
        <v>117</v>
      </c>
      <c r="E160" s="23" t="s">
        <v>10</v>
      </c>
      <c r="F160" s="20">
        <f t="shared" si="19"/>
        <v>4566.28</v>
      </c>
      <c r="G160" s="20">
        <f t="shared" si="19"/>
        <v>4566.28</v>
      </c>
      <c r="L160"/>
    </row>
    <row r="161" spans="1:12" ht="30" customHeight="1">
      <c r="A161" s="36" t="s">
        <v>75</v>
      </c>
      <c r="B161" s="23" t="s">
        <v>38</v>
      </c>
      <c r="C161" s="23" t="s">
        <v>43</v>
      </c>
      <c r="D161" s="23" t="s">
        <v>117</v>
      </c>
      <c r="E161" s="23" t="s">
        <v>15</v>
      </c>
      <c r="F161" s="20">
        <f t="shared" si="19"/>
        <v>4566.28</v>
      </c>
      <c r="G161" s="20">
        <f t="shared" si="19"/>
        <v>4566.28</v>
      </c>
      <c r="L161"/>
    </row>
    <row r="162" spans="1:12" ht="28.5" customHeight="1">
      <c r="A162" s="32" t="s">
        <v>57</v>
      </c>
      <c r="B162" s="23" t="s">
        <v>38</v>
      </c>
      <c r="C162" s="23" t="s">
        <v>43</v>
      </c>
      <c r="D162" s="23" t="s">
        <v>117</v>
      </c>
      <c r="E162" s="23" t="s">
        <v>17</v>
      </c>
      <c r="F162" s="20">
        <v>4566.28</v>
      </c>
      <c r="G162" s="20">
        <f>F162</f>
        <v>4566.28</v>
      </c>
      <c r="L162"/>
    </row>
    <row r="163" spans="1:12" ht="45.75" customHeight="1">
      <c r="A163" s="73" t="s">
        <v>183</v>
      </c>
      <c r="B163" s="28" t="s">
        <v>38</v>
      </c>
      <c r="C163" s="28" t="s">
        <v>43</v>
      </c>
      <c r="D163" s="28" t="s">
        <v>116</v>
      </c>
      <c r="E163" s="23"/>
      <c r="F163" s="20">
        <f aca="true" t="shared" si="20" ref="F163:G165">F164</f>
        <v>240.33</v>
      </c>
      <c r="G163" s="20">
        <f t="shared" si="20"/>
        <v>0</v>
      </c>
      <c r="L163"/>
    </row>
    <row r="164" spans="1:12" ht="29.25" customHeight="1">
      <c r="A164" s="33" t="s">
        <v>156</v>
      </c>
      <c r="B164" s="28" t="s">
        <v>38</v>
      </c>
      <c r="C164" s="28" t="s">
        <v>43</v>
      </c>
      <c r="D164" s="28" t="s">
        <v>116</v>
      </c>
      <c r="E164" s="23" t="s">
        <v>10</v>
      </c>
      <c r="F164" s="20">
        <f t="shared" si="20"/>
        <v>240.33</v>
      </c>
      <c r="G164" s="20">
        <f t="shared" si="20"/>
        <v>0</v>
      </c>
      <c r="L164"/>
    </row>
    <row r="165" spans="1:12" ht="29.25" customHeight="1">
      <c r="A165" s="36" t="s">
        <v>75</v>
      </c>
      <c r="B165" s="28" t="s">
        <v>38</v>
      </c>
      <c r="C165" s="28" t="s">
        <v>43</v>
      </c>
      <c r="D165" s="28" t="s">
        <v>116</v>
      </c>
      <c r="E165" s="23" t="s">
        <v>15</v>
      </c>
      <c r="F165" s="20">
        <f t="shared" si="20"/>
        <v>240.33</v>
      </c>
      <c r="G165" s="20">
        <f t="shared" si="20"/>
        <v>0</v>
      </c>
      <c r="L165"/>
    </row>
    <row r="166" spans="1:12" ht="30" customHeight="1">
      <c r="A166" s="32" t="s">
        <v>57</v>
      </c>
      <c r="B166" s="28" t="s">
        <v>38</v>
      </c>
      <c r="C166" s="28" t="s">
        <v>43</v>
      </c>
      <c r="D166" s="28" t="s">
        <v>116</v>
      </c>
      <c r="E166" s="23" t="s">
        <v>17</v>
      </c>
      <c r="F166" s="20">
        <v>240.33</v>
      </c>
      <c r="G166" s="20">
        <v>0</v>
      </c>
      <c r="L166"/>
    </row>
    <row r="167" spans="1:7" ht="15" customHeight="1">
      <c r="A167" s="39" t="s">
        <v>8</v>
      </c>
      <c r="B167" s="18" t="s">
        <v>39</v>
      </c>
      <c r="C167" s="18"/>
      <c r="D167" s="18" t="s">
        <v>27</v>
      </c>
      <c r="E167" s="18"/>
      <c r="F167" s="66">
        <f>F168+F195+F232</f>
        <v>6209038.66</v>
      </c>
      <c r="G167" s="66">
        <f>G168+G195+G232</f>
        <v>3091623.73</v>
      </c>
    </row>
    <row r="168" spans="1:12" ht="19.5" customHeight="1">
      <c r="A168" s="39" t="s">
        <v>66</v>
      </c>
      <c r="B168" s="18" t="s">
        <v>39</v>
      </c>
      <c r="C168" s="18" t="s">
        <v>40</v>
      </c>
      <c r="D168" s="18"/>
      <c r="E168" s="18"/>
      <c r="F168" s="66">
        <f>F169+F184</f>
        <v>3036914.3600000003</v>
      </c>
      <c r="G168" s="66">
        <f>G169+G184</f>
        <v>644305.65</v>
      </c>
      <c r="I168" s="125"/>
      <c r="J168" s="125"/>
      <c r="K168" s="125"/>
      <c r="L168" s="125"/>
    </row>
    <row r="169" spans="1:9" ht="51.75" customHeight="1">
      <c r="A169" s="116" t="s">
        <v>277</v>
      </c>
      <c r="B169" s="23" t="s">
        <v>39</v>
      </c>
      <c r="C169" s="23" t="s">
        <v>40</v>
      </c>
      <c r="D169" s="23" t="s">
        <v>109</v>
      </c>
      <c r="E169" s="23"/>
      <c r="F169" s="97">
        <f>F170</f>
        <v>1607237.28</v>
      </c>
      <c r="G169" s="97">
        <f>G170</f>
        <v>644305.65</v>
      </c>
      <c r="I169" s="92"/>
    </row>
    <row r="170" spans="1:9" ht="54" customHeight="1">
      <c r="A170" s="40" t="s">
        <v>278</v>
      </c>
      <c r="B170" s="23" t="s">
        <v>39</v>
      </c>
      <c r="C170" s="23" t="s">
        <v>40</v>
      </c>
      <c r="D170" s="23" t="s">
        <v>229</v>
      </c>
      <c r="E170" s="23"/>
      <c r="F170" s="97">
        <f>F171+F175+F179</f>
        <v>1607237.28</v>
      </c>
      <c r="G170" s="97">
        <f>G171+G175+G179</f>
        <v>644305.65</v>
      </c>
      <c r="I170" s="92"/>
    </row>
    <row r="171" spans="1:9" ht="41.25" customHeight="1">
      <c r="A171" s="40" t="s">
        <v>160</v>
      </c>
      <c r="B171" s="23" t="s">
        <v>39</v>
      </c>
      <c r="C171" s="23" t="s">
        <v>40</v>
      </c>
      <c r="D171" s="23" t="s">
        <v>230</v>
      </c>
      <c r="E171" s="23"/>
      <c r="F171" s="97">
        <f aca="true" t="shared" si="21" ref="F171:G173">F172</f>
        <v>86738.4</v>
      </c>
      <c r="G171" s="97">
        <f t="shared" si="21"/>
        <v>0</v>
      </c>
      <c r="I171" s="115"/>
    </row>
    <row r="172" spans="1:7" ht="29.25" customHeight="1">
      <c r="A172" s="33" t="s">
        <v>156</v>
      </c>
      <c r="B172" s="23" t="s">
        <v>39</v>
      </c>
      <c r="C172" s="23" t="s">
        <v>40</v>
      </c>
      <c r="D172" s="23" t="s">
        <v>230</v>
      </c>
      <c r="E172" s="23" t="s">
        <v>10</v>
      </c>
      <c r="F172" s="97">
        <f t="shared" si="21"/>
        <v>86738.4</v>
      </c>
      <c r="G172" s="97">
        <f t="shared" si="21"/>
        <v>0</v>
      </c>
    </row>
    <row r="173" spans="1:7" ht="26.25" customHeight="1">
      <c r="A173" s="22" t="s">
        <v>75</v>
      </c>
      <c r="B173" s="23" t="s">
        <v>39</v>
      </c>
      <c r="C173" s="23" t="s">
        <v>40</v>
      </c>
      <c r="D173" s="23" t="s">
        <v>230</v>
      </c>
      <c r="E173" s="23" t="s">
        <v>15</v>
      </c>
      <c r="F173" s="97">
        <f t="shared" si="21"/>
        <v>86738.4</v>
      </c>
      <c r="G173" s="97">
        <f t="shared" si="21"/>
        <v>0</v>
      </c>
    </row>
    <row r="174" spans="1:7" ht="17.25" customHeight="1">
      <c r="A174" s="22" t="s">
        <v>186</v>
      </c>
      <c r="B174" s="23" t="s">
        <v>39</v>
      </c>
      <c r="C174" s="23" t="s">
        <v>40</v>
      </c>
      <c r="D174" s="23" t="s">
        <v>230</v>
      </c>
      <c r="E174" s="23" t="s">
        <v>16</v>
      </c>
      <c r="F174" s="97">
        <v>86738.4</v>
      </c>
      <c r="G174" s="97">
        <v>0</v>
      </c>
    </row>
    <row r="175" spans="1:7" ht="39.75" customHeight="1">
      <c r="A175" s="79" t="s">
        <v>184</v>
      </c>
      <c r="B175" s="23" t="s">
        <v>39</v>
      </c>
      <c r="C175" s="23" t="s">
        <v>40</v>
      </c>
      <c r="D175" s="23" t="s">
        <v>231</v>
      </c>
      <c r="E175" s="23"/>
      <c r="F175" s="97">
        <f aca="true" t="shared" si="22" ref="F175:G177">F176</f>
        <v>644305.65</v>
      </c>
      <c r="G175" s="97">
        <f t="shared" si="22"/>
        <v>644305.65</v>
      </c>
    </row>
    <row r="176" spans="1:7" ht="27" customHeight="1">
      <c r="A176" s="33" t="s">
        <v>156</v>
      </c>
      <c r="B176" s="23" t="s">
        <v>39</v>
      </c>
      <c r="C176" s="23" t="s">
        <v>40</v>
      </c>
      <c r="D176" s="23" t="s">
        <v>231</v>
      </c>
      <c r="E176" s="23" t="s">
        <v>10</v>
      </c>
      <c r="F176" s="97">
        <f t="shared" si="22"/>
        <v>644305.65</v>
      </c>
      <c r="G176" s="97">
        <f t="shared" si="22"/>
        <v>644305.65</v>
      </c>
    </row>
    <row r="177" spans="1:13" ht="26.25" customHeight="1">
      <c r="A177" s="22" t="s">
        <v>75</v>
      </c>
      <c r="B177" s="23" t="s">
        <v>39</v>
      </c>
      <c r="C177" s="23" t="s">
        <v>40</v>
      </c>
      <c r="D177" s="23" t="s">
        <v>231</v>
      </c>
      <c r="E177" s="23" t="s">
        <v>15</v>
      </c>
      <c r="F177" s="97">
        <f t="shared" si="22"/>
        <v>644305.65</v>
      </c>
      <c r="G177" s="97">
        <f t="shared" si="22"/>
        <v>644305.65</v>
      </c>
      <c r="M177" s="3"/>
    </row>
    <row r="178" spans="1:13" ht="17.25" customHeight="1">
      <c r="A178" s="22" t="s">
        <v>187</v>
      </c>
      <c r="B178" s="23" t="s">
        <v>39</v>
      </c>
      <c r="C178" s="23" t="s">
        <v>40</v>
      </c>
      <c r="D178" s="23" t="s">
        <v>231</v>
      </c>
      <c r="E178" s="23" t="s">
        <v>16</v>
      </c>
      <c r="F178" s="97">
        <v>644305.65</v>
      </c>
      <c r="G178" s="97">
        <f>F178</f>
        <v>644305.65</v>
      </c>
      <c r="M178" s="3"/>
    </row>
    <row r="179" spans="1:13" ht="28.5" customHeight="1">
      <c r="A179" s="40" t="s">
        <v>185</v>
      </c>
      <c r="B179" s="23" t="s">
        <v>39</v>
      </c>
      <c r="C179" s="23" t="s">
        <v>40</v>
      </c>
      <c r="D179" s="23" t="s">
        <v>232</v>
      </c>
      <c r="E179" s="23"/>
      <c r="F179" s="97">
        <f aca="true" t="shared" si="23" ref="F179:G181">F180</f>
        <v>876193.23</v>
      </c>
      <c r="G179" s="97">
        <f t="shared" si="23"/>
        <v>0</v>
      </c>
      <c r="M179" s="3"/>
    </row>
    <row r="180" spans="1:13" ht="25.5">
      <c r="A180" s="33" t="s">
        <v>156</v>
      </c>
      <c r="B180" s="23" t="s">
        <v>39</v>
      </c>
      <c r="C180" s="23" t="s">
        <v>40</v>
      </c>
      <c r="D180" s="23" t="s">
        <v>232</v>
      </c>
      <c r="E180" s="23" t="s">
        <v>10</v>
      </c>
      <c r="F180" s="97">
        <f t="shared" si="23"/>
        <v>876193.23</v>
      </c>
      <c r="G180" s="97">
        <f t="shared" si="23"/>
        <v>0</v>
      </c>
      <c r="M180" s="3"/>
    </row>
    <row r="181" spans="1:13" ht="27.75" customHeight="1">
      <c r="A181" s="22" t="s">
        <v>75</v>
      </c>
      <c r="B181" s="23" t="s">
        <v>39</v>
      </c>
      <c r="C181" s="23" t="s">
        <v>40</v>
      </c>
      <c r="D181" s="23" t="s">
        <v>232</v>
      </c>
      <c r="E181" s="23" t="s">
        <v>15</v>
      </c>
      <c r="F181" s="97">
        <f t="shared" si="23"/>
        <v>876193.23</v>
      </c>
      <c r="G181" s="97">
        <f t="shared" si="23"/>
        <v>0</v>
      </c>
      <c r="M181" s="3"/>
    </row>
    <row r="182" spans="1:13" ht="18" customHeight="1">
      <c r="A182" s="22" t="s">
        <v>187</v>
      </c>
      <c r="B182" s="23" t="s">
        <v>39</v>
      </c>
      <c r="C182" s="23" t="s">
        <v>40</v>
      </c>
      <c r="D182" s="23" t="s">
        <v>232</v>
      </c>
      <c r="E182" s="23" t="s">
        <v>16</v>
      </c>
      <c r="F182" s="97">
        <v>876193.23</v>
      </c>
      <c r="G182" s="97">
        <v>0</v>
      </c>
      <c r="M182" s="3"/>
    </row>
    <row r="183" spans="1:13" ht="42" customHeight="1">
      <c r="A183" s="22" t="s">
        <v>279</v>
      </c>
      <c r="B183" s="23" t="s">
        <v>39</v>
      </c>
      <c r="C183" s="23" t="s">
        <v>40</v>
      </c>
      <c r="D183" s="23" t="s">
        <v>233</v>
      </c>
      <c r="E183" s="23"/>
      <c r="F183" s="97">
        <f>F184</f>
        <v>1429677.08</v>
      </c>
      <c r="G183" s="97">
        <f>G184</f>
        <v>0</v>
      </c>
      <c r="M183" s="3"/>
    </row>
    <row r="184" spans="1:13" ht="54" customHeight="1">
      <c r="A184" s="40" t="s">
        <v>234</v>
      </c>
      <c r="B184" s="23" t="s">
        <v>39</v>
      </c>
      <c r="C184" s="23" t="s">
        <v>40</v>
      </c>
      <c r="D184" s="23" t="s">
        <v>235</v>
      </c>
      <c r="E184" s="23"/>
      <c r="F184" s="97">
        <f>F185</f>
        <v>1429677.08</v>
      </c>
      <c r="G184" s="97">
        <f>G185</f>
        <v>0</v>
      </c>
      <c r="I184" s="3" t="s">
        <v>58</v>
      </c>
      <c r="M184" s="3"/>
    </row>
    <row r="185" spans="1:13" ht="28.5" customHeight="1">
      <c r="A185" s="22" t="s">
        <v>161</v>
      </c>
      <c r="B185" s="23" t="s">
        <v>39</v>
      </c>
      <c r="C185" s="23" t="s">
        <v>40</v>
      </c>
      <c r="D185" s="23" t="s">
        <v>236</v>
      </c>
      <c r="E185" s="23"/>
      <c r="F185" s="97">
        <f>F186+F189</f>
        <v>1429677.08</v>
      </c>
      <c r="G185" s="97">
        <f>G186+G189</f>
        <v>0</v>
      </c>
      <c r="M185" s="3"/>
    </row>
    <row r="186" spans="1:13" ht="28.5" customHeight="1">
      <c r="A186" s="33" t="s">
        <v>156</v>
      </c>
      <c r="B186" s="23" t="s">
        <v>39</v>
      </c>
      <c r="C186" s="23" t="s">
        <v>40</v>
      </c>
      <c r="D186" s="23" t="s">
        <v>236</v>
      </c>
      <c r="E186" s="23" t="s">
        <v>10</v>
      </c>
      <c r="F186" s="97">
        <f>F187</f>
        <v>1359677.08</v>
      </c>
      <c r="G186" s="97">
        <f>G187</f>
        <v>0</v>
      </c>
      <c r="M186" s="3"/>
    </row>
    <row r="187" spans="1:13" ht="25.5">
      <c r="A187" s="22" t="s">
        <v>75</v>
      </c>
      <c r="B187" s="23" t="s">
        <v>39</v>
      </c>
      <c r="C187" s="23" t="s">
        <v>40</v>
      </c>
      <c r="D187" s="23" t="s">
        <v>236</v>
      </c>
      <c r="E187" s="23" t="s">
        <v>15</v>
      </c>
      <c r="F187" s="97">
        <f>F188</f>
        <v>1359677.08</v>
      </c>
      <c r="G187" s="97">
        <f>G188</f>
        <v>0</v>
      </c>
      <c r="M187" s="3"/>
    </row>
    <row r="188" spans="1:14" ht="15.75" customHeight="1">
      <c r="A188" s="22" t="s">
        <v>187</v>
      </c>
      <c r="B188" s="23" t="s">
        <v>39</v>
      </c>
      <c r="C188" s="23" t="s">
        <v>40</v>
      </c>
      <c r="D188" s="23" t="s">
        <v>236</v>
      </c>
      <c r="E188" s="23" t="s">
        <v>16</v>
      </c>
      <c r="F188" s="97">
        <v>1359677.08</v>
      </c>
      <c r="G188" s="97">
        <v>0</v>
      </c>
      <c r="M188" s="3"/>
      <c r="N188" s="76"/>
    </row>
    <row r="189" spans="1:7" ht="14.25" customHeight="1">
      <c r="A189" s="30" t="s">
        <v>53</v>
      </c>
      <c r="B189" s="23" t="s">
        <v>39</v>
      </c>
      <c r="C189" s="23" t="s">
        <v>40</v>
      </c>
      <c r="D189" s="23" t="s">
        <v>236</v>
      </c>
      <c r="E189" s="85" t="s">
        <v>52</v>
      </c>
      <c r="F189" s="97">
        <f>F190+F192</f>
        <v>70000</v>
      </c>
      <c r="G189" s="97">
        <f>G192</f>
        <v>0</v>
      </c>
    </row>
    <row r="190" spans="1:7" ht="16.5" customHeight="1">
      <c r="A190" s="32" t="s">
        <v>179</v>
      </c>
      <c r="B190" s="23" t="s">
        <v>39</v>
      </c>
      <c r="C190" s="23" t="s">
        <v>40</v>
      </c>
      <c r="D190" s="23" t="s">
        <v>236</v>
      </c>
      <c r="E190" s="23" t="s">
        <v>180</v>
      </c>
      <c r="F190" s="97">
        <f>F191</f>
        <v>50000</v>
      </c>
      <c r="G190" s="97">
        <f>G191</f>
        <v>0</v>
      </c>
    </row>
    <row r="191" spans="1:7" ht="25.5" customHeight="1">
      <c r="A191" s="81" t="s">
        <v>182</v>
      </c>
      <c r="B191" s="23" t="s">
        <v>39</v>
      </c>
      <c r="C191" s="23" t="s">
        <v>40</v>
      </c>
      <c r="D191" s="23" t="s">
        <v>236</v>
      </c>
      <c r="E191" s="23" t="s">
        <v>181</v>
      </c>
      <c r="F191" s="97">
        <v>50000</v>
      </c>
      <c r="G191" s="97">
        <v>0</v>
      </c>
    </row>
    <row r="192" spans="1:7" ht="14.25" customHeight="1">
      <c r="A192" s="30" t="s">
        <v>150</v>
      </c>
      <c r="B192" s="23" t="s">
        <v>39</v>
      </c>
      <c r="C192" s="23" t="s">
        <v>40</v>
      </c>
      <c r="D192" s="23" t="s">
        <v>236</v>
      </c>
      <c r="E192" s="85" t="s">
        <v>152</v>
      </c>
      <c r="F192" s="97">
        <f>F194+F193</f>
        <v>20000</v>
      </c>
      <c r="G192" s="97">
        <f>G194</f>
        <v>0</v>
      </c>
    </row>
    <row r="193" spans="1:7" ht="16.5" customHeight="1">
      <c r="A193" s="30" t="s">
        <v>198</v>
      </c>
      <c r="B193" s="23" t="s">
        <v>39</v>
      </c>
      <c r="C193" s="23" t="s">
        <v>40</v>
      </c>
      <c r="D193" s="23" t="s">
        <v>236</v>
      </c>
      <c r="E193" s="85">
        <v>852</v>
      </c>
      <c r="F193" s="97">
        <v>15000</v>
      </c>
      <c r="G193" s="97">
        <v>0</v>
      </c>
    </row>
    <row r="194" spans="1:7" ht="15" customHeight="1">
      <c r="A194" s="30" t="s">
        <v>151</v>
      </c>
      <c r="B194" s="23" t="s">
        <v>39</v>
      </c>
      <c r="C194" s="23" t="s">
        <v>40</v>
      </c>
      <c r="D194" s="23" t="s">
        <v>236</v>
      </c>
      <c r="E194" s="85">
        <v>853</v>
      </c>
      <c r="F194" s="97">
        <v>5000</v>
      </c>
      <c r="G194" s="97">
        <v>0</v>
      </c>
    </row>
    <row r="195" spans="1:13" ht="18" customHeight="1">
      <c r="A195" s="56" t="s">
        <v>33</v>
      </c>
      <c r="B195" s="18" t="s">
        <v>39</v>
      </c>
      <c r="C195" s="18" t="s">
        <v>41</v>
      </c>
      <c r="D195" s="18" t="s">
        <v>58</v>
      </c>
      <c r="E195" s="28"/>
      <c r="F195" s="67">
        <f>F196+F216</f>
        <v>3105124.3000000003</v>
      </c>
      <c r="G195" s="67">
        <f>G196+G216</f>
        <v>2447318.08</v>
      </c>
      <c r="M195" s="3"/>
    </row>
    <row r="196" spans="1:13" ht="62.25" customHeight="1">
      <c r="A196" s="116" t="s">
        <v>280</v>
      </c>
      <c r="B196" s="23" t="s">
        <v>39</v>
      </c>
      <c r="C196" s="23" t="s">
        <v>41</v>
      </c>
      <c r="D196" s="23" t="s">
        <v>197</v>
      </c>
      <c r="E196" s="23"/>
      <c r="F196" s="21">
        <f>F197+F206+F211</f>
        <v>2925124.3000000003</v>
      </c>
      <c r="G196" s="21">
        <f>G197+G206</f>
        <v>2447318.08</v>
      </c>
      <c r="I196" s="92"/>
      <c r="M196" s="3"/>
    </row>
    <row r="197" spans="1:13" ht="32.25" customHeight="1">
      <c r="A197" s="116" t="s">
        <v>259</v>
      </c>
      <c r="B197" s="23" t="s">
        <v>39</v>
      </c>
      <c r="C197" s="23" t="s">
        <v>41</v>
      </c>
      <c r="D197" s="23" t="s">
        <v>237</v>
      </c>
      <c r="E197" s="23"/>
      <c r="F197" s="21">
        <f>F198+F202</f>
        <v>2576124.3000000003</v>
      </c>
      <c r="G197" s="21">
        <f>G198+G202</f>
        <v>2447318.08</v>
      </c>
      <c r="I197" s="92"/>
      <c r="M197" s="3"/>
    </row>
    <row r="198" spans="1:12" ht="57.75" customHeight="1">
      <c r="A198" s="117" t="s">
        <v>200</v>
      </c>
      <c r="B198" s="28" t="s">
        <v>39</v>
      </c>
      <c r="C198" s="28" t="s">
        <v>41</v>
      </c>
      <c r="D198" s="23" t="s">
        <v>238</v>
      </c>
      <c r="E198" s="28"/>
      <c r="F198" s="21">
        <f aca="true" t="shared" si="24" ref="F198:G200">F199</f>
        <v>2447318.08</v>
      </c>
      <c r="G198" s="21">
        <f t="shared" si="24"/>
        <v>2447318.08</v>
      </c>
      <c r="H198"/>
      <c r="I198" s="92"/>
      <c r="L198"/>
    </row>
    <row r="199" spans="1:12" ht="30" customHeight="1">
      <c r="A199" s="118" t="s">
        <v>239</v>
      </c>
      <c r="B199" s="28" t="s">
        <v>39</v>
      </c>
      <c r="C199" s="28" t="s">
        <v>41</v>
      </c>
      <c r="D199" s="23" t="s">
        <v>238</v>
      </c>
      <c r="E199" s="23" t="s">
        <v>10</v>
      </c>
      <c r="F199" s="21">
        <f t="shared" si="24"/>
        <v>2447318.08</v>
      </c>
      <c r="G199" s="21">
        <f t="shared" si="24"/>
        <v>2447318.08</v>
      </c>
      <c r="H199"/>
      <c r="I199" s="115"/>
      <c r="L199"/>
    </row>
    <row r="200" spans="1:12" ht="28.5" customHeight="1">
      <c r="A200" s="118" t="s">
        <v>75</v>
      </c>
      <c r="B200" s="28" t="s">
        <v>39</v>
      </c>
      <c r="C200" s="28" t="s">
        <v>41</v>
      </c>
      <c r="D200" s="23" t="s">
        <v>238</v>
      </c>
      <c r="E200" s="23" t="s">
        <v>15</v>
      </c>
      <c r="F200" s="21">
        <f t="shared" si="24"/>
        <v>2447318.08</v>
      </c>
      <c r="G200" s="21">
        <f t="shared" si="24"/>
        <v>2447318.08</v>
      </c>
      <c r="H200"/>
      <c r="L200"/>
    </row>
    <row r="201" spans="1:8" ht="29.25" customHeight="1">
      <c r="A201" s="118" t="s">
        <v>240</v>
      </c>
      <c r="B201" s="28" t="s">
        <v>39</v>
      </c>
      <c r="C201" s="28" t="s">
        <v>41</v>
      </c>
      <c r="D201" s="23" t="s">
        <v>238</v>
      </c>
      <c r="E201" s="23" t="s">
        <v>241</v>
      </c>
      <c r="F201" s="21">
        <v>2447318.08</v>
      </c>
      <c r="G201" s="21">
        <v>2447318.08</v>
      </c>
      <c r="H201"/>
    </row>
    <row r="202" spans="1:8" ht="54.75" customHeight="1">
      <c r="A202" s="118" t="s">
        <v>242</v>
      </c>
      <c r="B202" s="28" t="s">
        <v>39</v>
      </c>
      <c r="C202" s="28" t="s">
        <v>41</v>
      </c>
      <c r="D202" s="23" t="s">
        <v>243</v>
      </c>
      <c r="E202" s="23"/>
      <c r="F202" s="21">
        <f aca="true" t="shared" si="25" ref="F202:G204">F203</f>
        <v>128806.22</v>
      </c>
      <c r="G202" s="21">
        <f t="shared" si="25"/>
        <v>0</v>
      </c>
      <c r="H202"/>
    </row>
    <row r="203" spans="1:8" ht="29.25" customHeight="1">
      <c r="A203" s="22" t="s">
        <v>156</v>
      </c>
      <c r="B203" s="28" t="s">
        <v>39</v>
      </c>
      <c r="C203" s="28" t="s">
        <v>41</v>
      </c>
      <c r="D203" s="23" t="s">
        <v>243</v>
      </c>
      <c r="E203" s="23" t="s">
        <v>10</v>
      </c>
      <c r="F203" s="21">
        <f t="shared" si="25"/>
        <v>128806.22</v>
      </c>
      <c r="G203" s="21">
        <f t="shared" si="25"/>
        <v>0</v>
      </c>
      <c r="H203"/>
    </row>
    <row r="204" spans="1:8" ht="30" customHeight="1">
      <c r="A204" s="22" t="s">
        <v>75</v>
      </c>
      <c r="B204" s="28" t="s">
        <v>39</v>
      </c>
      <c r="C204" s="28" t="s">
        <v>41</v>
      </c>
      <c r="D204" s="23" t="s">
        <v>243</v>
      </c>
      <c r="E204" s="23" t="s">
        <v>15</v>
      </c>
      <c r="F204" s="21">
        <f t="shared" si="25"/>
        <v>128806.22</v>
      </c>
      <c r="G204" s="21">
        <f t="shared" si="25"/>
        <v>0</v>
      </c>
      <c r="H204"/>
    </row>
    <row r="205" spans="1:8" ht="28.5" customHeight="1">
      <c r="A205" s="22" t="s">
        <v>240</v>
      </c>
      <c r="B205" s="28" t="s">
        <v>39</v>
      </c>
      <c r="C205" s="28" t="s">
        <v>41</v>
      </c>
      <c r="D205" s="23" t="s">
        <v>243</v>
      </c>
      <c r="E205" s="23" t="s">
        <v>241</v>
      </c>
      <c r="F205" s="21">
        <v>128806.22</v>
      </c>
      <c r="G205" s="21">
        <v>0</v>
      </c>
      <c r="H205"/>
    </row>
    <row r="206" spans="1:8" ht="28.5" customHeight="1">
      <c r="A206" s="22" t="s">
        <v>244</v>
      </c>
      <c r="B206" s="28" t="s">
        <v>39</v>
      </c>
      <c r="C206" s="28" t="s">
        <v>41</v>
      </c>
      <c r="D206" s="23" t="s">
        <v>245</v>
      </c>
      <c r="E206" s="23"/>
      <c r="F206" s="110">
        <f aca="true" t="shared" si="26" ref="F206:G209">F207</f>
        <v>50000</v>
      </c>
      <c r="G206" s="110">
        <f t="shared" si="26"/>
        <v>0</v>
      </c>
      <c r="H206"/>
    </row>
    <row r="207" spans="1:8" ht="18" customHeight="1">
      <c r="A207" s="22" t="s">
        <v>246</v>
      </c>
      <c r="B207" s="28" t="s">
        <v>39</v>
      </c>
      <c r="C207" s="28" t="s">
        <v>41</v>
      </c>
      <c r="D207" s="23" t="s">
        <v>247</v>
      </c>
      <c r="E207" s="23"/>
      <c r="F207" s="110">
        <f t="shared" si="26"/>
        <v>50000</v>
      </c>
      <c r="G207" s="110">
        <f t="shared" si="26"/>
        <v>0</v>
      </c>
      <c r="H207"/>
    </row>
    <row r="208" spans="1:8" ht="28.5" customHeight="1">
      <c r="A208" s="22" t="s">
        <v>156</v>
      </c>
      <c r="B208" s="28" t="s">
        <v>39</v>
      </c>
      <c r="C208" s="28" t="s">
        <v>41</v>
      </c>
      <c r="D208" s="23" t="s">
        <v>247</v>
      </c>
      <c r="E208" s="23" t="s">
        <v>10</v>
      </c>
      <c r="F208" s="110">
        <f t="shared" si="26"/>
        <v>50000</v>
      </c>
      <c r="G208" s="110">
        <f t="shared" si="26"/>
        <v>0</v>
      </c>
      <c r="H208"/>
    </row>
    <row r="209" spans="1:8" ht="30.75" customHeight="1">
      <c r="A209" s="22" t="s">
        <v>75</v>
      </c>
      <c r="B209" s="28" t="s">
        <v>39</v>
      </c>
      <c r="C209" s="28" t="s">
        <v>41</v>
      </c>
      <c r="D209" s="23" t="s">
        <v>247</v>
      </c>
      <c r="E209" s="23" t="s">
        <v>15</v>
      </c>
      <c r="F209" s="110">
        <f t="shared" si="26"/>
        <v>50000</v>
      </c>
      <c r="G209" s="110">
        <f t="shared" si="26"/>
        <v>0</v>
      </c>
      <c r="H209"/>
    </row>
    <row r="210" spans="1:8" ht="18.75" customHeight="1">
      <c r="A210" s="105" t="s">
        <v>186</v>
      </c>
      <c r="B210" s="28" t="s">
        <v>39</v>
      </c>
      <c r="C210" s="28" t="s">
        <v>41</v>
      </c>
      <c r="D210" s="23" t="s">
        <v>247</v>
      </c>
      <c r="E210" s="23" t="s">
        <v>16</v>
      </c>
      <c r="F210" s="110">
        <v>50000</v>
      </c>
      <c r="G210" s="110">
        <v>0</v>
      </c>
      <c r="H210"/>
    </row>
    <row r="211" spans="1:8" ht="27.75" customHeight="1">
      <c r="A211" s="22" t="s">
        <v>265</v>
      </c>
      <c r="B211" s="28" t="s">
        <v>39</v>
      </c>
      <c r="C211" s="28" t="s">
        <v>41</v>
      </c>
      <c r="D211" s="23" t="s">
        <v>263</v>
      </c>
      <c r="E211" s="23"/>
      <c r="F211" s="110">
        <f aca="true" t="shared" si="27" ref="F211:G214">F212</f>
        <v>299000</v>
      </c>
      <c r="G211" s="110">
        <f t="shared" si="27"/>
        <v>0</v>
      </c>
      <c r="H211"/>
    </row>
    <row r="212" spans="1:8" ht="25.5" customHeight="1">
      <c r="A212" s="22" t="s">
        <v>266</v>
      </c>
      <c r="B212" s="28" t="s">
        <v>39</v>
      </c>
      <c r="C212" s="28" t="s">
        <v>41</v>
      </c>
      <c r="D212" s="23" t="s">
        <v>264</v>
      </c>
      <c r="E212" s="23"/>
      <c r="F212" s="110">
        <f t="shared" si="27"/>
        <v>299000</v>
      </c>
      <c r="G212" s="110">
        <f t="shared" si="27"/>
        <v>0</v>
      </c>
      <c r="H212"/>
    </row>
    <row r="213" spans="1:8" ht="24.75" customHeight="1">
      <c r="A213" s="22" t="s">
        <v>156</v>
      </c>
      <c r="B213" s="28" t="s">
        <v>39</v>
      </c>
      <c r="C213" s="28" t="s">
        <v>41</v>
      </c>
      <c r="D213" s="23" t="s">
        <v>264</v>
      </c>
      <c r="E213" s="23" t="s">
        <v>10</v>
      </c>
      <c r="F213" s="110">
        <f t="shared" si="27"/>
        <v>299000</v>
      </c>
      <c r="G213" s="110">
        <f t="shared" si="27"/>
        <v>0</v>
      </c>
      <c r="H213"/>
    </row>
    <row r="214" spans="1:8" ht="26.25" customHeight="1">
      <c r="A214" s="22" t="s">
        <v>75</v>
      </c>
      <c r="B214" s="28" t="s">
        <v>39</v>
      </c>
      <c r="C214" s="28" t="s">
        <v>41</v>
      </c>
      <c r="D214" s="23" t="s">
        <v>264</v>
      </c>
      <c r="E214" s="23" t="s">
        <v>15</v>
      </c>
      <c r="F214" s="110">
        <f t="shared" si="27"/>
        <v>299000</v>
      </c>
      <c r="G214" s="110">
        <f t="shared" si="27"/>
        <v>0</v>
      </c>
      <c r="H214"/>
    </row>
    <row r="215" spans="1:8" ht="15.75" customHeight="1">
      <c r="A215" s="105" t="s">
        <v>186</v>
      </c>
      <c r="B215" s="28" t="s">
        <v>39</v>
      </c>
      <c r="C215" s="28" t="s">
        <v>41</v>
      </c>
      <c r="D215" s="23" t="s">
        <v>264</v>
      </c>
      <c r="E215" s="23" t="s">
        <v>16</v>
      </c>
      <c r="F215" s="110">
        <v>299000</v>
      </c>
      <c r="G215" s="110">
        <v>0</v>
      </c>
      <c r="H215"/>
    </row>
    <row r="216" spans="1:14" ht="31.5" customHeight="1">
      <c r="A216" s="116" t="s">
        <v>281</v>
      </c>
      <c r="B216" s="28" t="s">
        <v>39</v>
      </c>
      <c r="C216" s="28" t="s">
        <v>41</v>
      </c>
      <c r="D216" s="28" t="s">
        <v>110</v>
      </c>
      <c r="E216" s="28"/>
      <c r="F216" s="21">
        <f>F217+F222+F227</f>
        <v>180000</v>
      </c>
      <c r="G216" s="21">
        <f>G217+G222</f>
        <v>0</v>
      </c>
      <c r="I216" s="25"/>
      <c r="J216" s="25"/>
      <c r="K216" s="25"/>
      <c r="L216" s="25"/>
      <c r="M216" s="25"/>
      <c r="N216" s="25"/>
    </row>
    <row r="217" spans="1:14" ht="42.75" customHeight="1">
      <c r="A217" s="116" t="s">
        <v>205</v>
      </c>
      <c r="B217" s="28" t="s">
        <v>39</v>
      </c>
      <c r="C217" s="28" t="s">
        <v>41</v>
      </c>
      <c r="D217" s="28" t="s">
        <v>191</v>
      </c>
      <c r="E217" s="28"/>
      <c r="F217" s="21">
        <f aca="true" t="shared" si="28" ref="F217:G220">F218</f>
        <v>60000</v>
      </c>
      <c r="G217" s="21">
        <f t="shared" si="28"/>
        <v>0</v>
      </c>
      <c r="M217" s="3"/>
      <c r="N217" s="3"/>
    </row>
    <row r="218" spans="1:14" ht="28.5" customHeight="1">
      <c r="A218" s="116" t="s">
        <v>190</v>
      </c>
      <c r="B218" s="28" t="s">
        <v>39</v>
      </c>
      <c r="C218" s="28" t="s">
        <v>41</v>
      </c>
      <c r="D218" s="28" t="s">
        <v>137</v>
      </c>
      <c r="E218" s="28"/>
      <c r="F218" s="21">
        <f t="shared" si="28"/>
        <v>60000</v>
      </c>
      <c r="G218" s="21">
        <f t="shared" si="28"/>
        <v>0</v>
      </c>
      <c r="M218" s="3"/>
      <c r="N218" s="3"/>
    </row>
    <row r="219" spans="1:14" ht="27.75" customHeight="1">
      <c r="A219" s="119" t="s">
        <v>156</v>
      </c>
      <c r="B219" s="28" t="s">
        <v>39</v>
      </c>
      <c r="C219" s="28" t="s">
        <v>41</v>
      </c>
      <c r="D219" s="28" t="s">
        <v>137</v>
      </c>
      <c r="E219" s="28" t="s">
        <v>10</v>
      </c>
      <c r="F219" s="21">
        <f t="shared" si="28"/>
        <v>60000</v>
      </c>
      <c r="G219" s="21">
        <f t="shared" si="28"/>
        <v>0</v>
      </c>
      <c r="M219" s="3"/>
      <c r="N219" s="3"/>
    </row>
    <row r="220" spans="1:14" ht="27.75" customHeight="1">
      <c r="A220" s="118" t="s">
        <v>75</v>
      </c>
      <c r="B220" s="28" t="s">
        <v>39</v>
      </c>
      <c r="C220" s="28" t="s">
        <v>41</v>
      </c>
      <c r="D220" s="28" t="s">
        <v>137</v>
      </c>
      <c r="E220" s="28" t="s">
        <v>15</v>
      </c>
      <c r="F220" s="21">
        <f t="shared" si="28"/>
        <v>60000</v>
      </c>
      <c r="G220" s="21">
        <f t="shared" si="28"/>
        <v>0</v>
      </c>
      <c r="M220" s="3"/>
      <c r="N220" s="3"/>
    </row>
    <row r="221" spans="1:14" ht="20.25" customHeight="1">
      <c r="A221" s="112" t="s">
        <v>186</v>
      </c>
      <c r="B221" s="28" t="s">
        <v>39</v>
      </c>
      <c r="C221" s="28" t="s">
        <v>41</v>
      </c>
      <c r="D221" s="28" t="s">
        <v>137</v>
      </c>
      <c r="E221" s="28" t="s">
        <v>16</v>
      </c>
      <c r="F221" s="21">
        <v>60000</v>
      </c>
      <c r="G221" s="21">
        <v>0</v>
      </c>
      <c r="M221" s="3"/>
      <c r="N221" s="3"/>
    </row>
    <row r="222" spans="1:14" ht="42" customHeight="1">
      <c r="A222" s="112" t="s">
        <v>169</v>
      </c>
      <c r="B222" s="28" t="s">
        <v>39</v>
      </c>
      <c r="C222" s="28" t="s">
        <v>41</v>
      </c>
      <c r="D222" s="28" t="s">
        <v>192</v>
      </c>
      <c r="E222" s="28"/>
      <c r="F222" s="21">
        <f aca="true" t="shared" si="29" ref="F222:G225">F223</f>
        <v>20000</v>
      </c>
      <c r="G222" s="21">
        <f t="shared" si="29"/>
        <v>0</v>
      </c>
      <c r="M222" s="3"/>
      <c r="N222" s="3"/>
    </row>
    <row r="223" spans="1:14" ht="31.5" customHeight="1">
      <c r="A223" s="112" t="s">
        <v>193</v>
      </c>
      <c r="B223" s="28" t="s">
        <v>39</v>
      </c>
      <c r="C223" s="28" t="s">
        <v>41</v>
      </c>
      <c r="D223" s="28" t="s">
        <v>162</v>
      </c>
      <c r="E223" s="28"/>
      <c r="F223" s="21">
        <f t="shared" si="29"/>
        <v>20000</v>
      </c>
      <c r="G223" s="21">
        <f t="shared" si="29"/>
        <v>0</v>
      </c>
      <c r="M223" s="3"/>
      <c r="N223" s="3"/>
    </row>
    <row r="224" spans="1:14" ht="30" customHeight="1">
      <c r="A224" s="119" t="s">
        <v>156</v>
      </c>
      <c r="B224" s="28" t="s">
        <v>39</v>
      </c>
      <c r="C224" s="28" t="s">
        <v>41</v>
      </c>
      <c r="D224" s="28" t="s">
        <v>162</v>
      </c>
      <c r="E224" s="28" t="s">
        <v>10</v>
      </c>
      <c r="F224" s="21">
        <f t="shared" si="29"/>
        <v>20000</v>
      </c>
      <c r="G224" s="21">
        <f t="shared" si="29"/>
        <v>0</v>
      </c>
      <c r="M224" s="3"/>
      <c r="N224" s="3"/>
    </row>
    <row r="225" spans="1:14" ht="30" customHeight="1">
      <c r="A225" s="118" t="s">
        <v>75</v>
      </c>
      <c r="B225" s="28" t="s">
        <v>39</v>
      </c>
      <c r="C225" s="28" t="s">
        <v>41</v>
      </c>
      <c r="D225" s="28" t="s">
        <v>162</v>
      </c>
      <c r="E225" s="28" t="s">
        <v>15</v>
      </c>
      <c r="F225" s="21">
        <f t="shared" si="29"/>
        <v>20000</v>
      </c>
      <c r="G225" s="21">
        <f t="shared" si="29"/>
        <v>0</v>
      </c>
      <c r="M225" s="3"/>
      <c r="N225" s="3"/>
    </row>
    <row r="226" spans="1:14" ht="18.75" customHeight="1">
      <c r="A226" s="118" t="s">
        <v>187</v>
      </c>
      <c r="B226" s="28" t="s">
        <v>39</v>
      </c>
      <c r="C226" s="28" t="s">
        <v>41</v>
      </c>
      <c r="D226" s="28" t="s">
        <v>162</v>
      </c>
      <c r="E226" s="28" t="s">
        <v>16</v>
      </c>
      <c r="F226" s="21">
        <v>20000</v>
      </c>
      <c r="G226" s="21">
        <v>0</v>
      </c>
      <c r="M226" s="3"/>
      <c r="N226" s="3"/>
    </row>
    <row r="227" spans="1:14" ht="39.75" customHeight="1">
      <c r="A227" s="118" t="s">
        <v>215</v>
      </c>
      <c r="B227" s="28" t="s">
        <v>39</v>
      </c>
      <c r="C227" s="28" t="s">
        <v>41</v>
      </c>
      <c r="D227" s="28" t="s">
        <v>213</v>
      </c>
      <c r="E227" s="28"/>
      <c r="F227" s="21">
        <f>F228</f>
        <v>100000</v>
      </c>
      <c r="G227" s="21">
        <v>0</v>
      </c>
      <c r="M227" s="3"/>
      <c r="N227" s="3"/>
    </row>
    <row r="228" spans="1:14" ht="29.25" customHeight="1">
      <c r="A228" s="118" t="s">
        <v>216</v>
      </c>
      <c r="B228" s="28" t="s">
        <v>39</v>
      </c>
      <c r="C228" s="28" t="s">
        <v>41</v>
      </c>
      <c r="D228" s="28" t="s">
        <v>214</v>
      </c>
      <c r="E228" s="28"/>
      <c r="F228" s="21">
        <f>F229</f>
        <v>100000</v>
      </c>
      <c r="G228" s="21">
        <v>0</v>
      </c>
      <c r="M228" s="3"/>
      <c r="N228" s="3"/>
    </row>
    <row r="229" spans="1:14" ht="28.5" customHeight="1">
      <c r="A229" s="118" t="s">
        <v>156</v>
      </c>
      <c r="B229" s="28" t="s">
        <v>39</v>
      </c>
      <c r="C229" s="28" t="s">
        <v>41</v>
      </c>
      <c r="D229" s="28" t="s">
        <v>214</v>
      </c>
      <c r="E229" s="28" t="s">
        <v>10</v>
      </c>
      <c r="F229" s="21">
        <f>F230</f>
        <v>100000</v>
      </c>
      <c r="G229" s="21">
        <v>0</v>
      </c>
      <c r="M229" s="3"/>
      <c r="N229" s="3"/>
    </row>
    <row r="230" spans="1:14" ht="26.25" customHeight="1">
      <c r="A230" s="118" t="s">
        <v>75</v>
      </c>
      <c r="B230" s="28" t="s">
        <v>39</v>
      </c>
      <c r="C230" s="28" t="s">
        <v>41</v>
      </c>
      <c r="D230" s="28" t="s">
        <v>214</v>
      </c>
      <c r="E230" s="28" t="s">
        <v>15</v>
      </c>
      <c r="F230" s="21">
        <f>F231</f>
        <v>100000</v>
      </c>
      <c r="G230" s="21">
        <v>0</v>
      </c>
      <c r="M230" s="3"/>
      <c r="N230" s="3"/>
    </row>
    <row r="231" spans="1:14" ht="18.75" customHeight="1">
      <c r="A231" s="118" t="s">
        <v>187</v>
      </c>
      <c r="B231" s="28" t="s">
        <v>39</v>
      </c>
      <c r="C231" s="28" t="s">
        <v>41</v>
      </c>
      <c r="D231" s="28" t="s">
        <v>214</v>
      </c>
      <c r="E231" s="28" t="s">
        <v>16</v>
      </c>
      <c r="F231" s="21">
        <v>100000</v>
      </c>
      <c r="G231" s="21">
        <v>0</v>
      </c>
      <c r="M231" s="3"/>
      <c r="N231" s="3"/>
    </row>
    <row r="232" spans="1:14" ht="21.75" customHeight="1">
      <c r="A232" s="89" t="s">
        <v>138</v>
      </c>
      <c r="B232" s="90" t="s">
        <v>39</v>
      </c>
      <c r="C232" s="90" t="s">
        <v>42</v>
      </c>
      <c r="D232" s="90"/>
      <c r="E232" s="90"/>
      <c r="F232" s="68">
        <f>F233</f>
        <v>67000</v>
      </c>
      <c r="G232" s="68">
        <f>G233</f>
        <v>0</v>
      </c>
      <c r="M232" s="3"/>
      <c r="N232" s="3"/>
    </row>
    <row r="233" spans="1:14" ht="39" customHeight="1">
      <c r="A233" s="120" t="s">
        <v>282</v>
      </c>
      <c r="B233" s="59" t="s">
        <v>39</v>
      </c>
      <c r="C233" s="59" t="s">
        <v>42</v>
      </c>
      <c r="D233" s="59" t="s">
        <v>141</v>
      </c>
      <c r="E233" s="44"/>
      <c r="F233" s="26">
        <f>F234+F239+F244</f>
        <v>67000</v>
      </c>
      <c r="G233" s="26">
        <f>G234+G239+G244</f>
        <v>0</v>
      </c>
      <c r="M233" s="3"/>
      <c r="N233" s="3"/>
    </row>
    <row r="234" spans="1:14" ht="30.75" customHeight="1">
      <c r="A234" s="61" t="s">
        <v>201</v>
      </c>
      <c r="B234" s="59" t="s">
        <v>39</v>
      </c>
      <c r="C234" s="59" t="s">
        <v>42</v>
      </c>
      <c r="D234" s="59" t="s">
        <v>195</v>
      </c>
      <c r="E234" s="44"/>
      <c r="F234" s="26">
        <f aca="true" t="shared" si="30" ref="F234:G237">F235</f>
        <v>37000</v>
      </c>
      <c r="G234" s="26">
        <f t="shared" si="30"/>
        <v>0</v>
      </c>
      <c r="M234" s="3"/>
      <c r="N234" s="3"/>
    </row>
    <row r="235" spans="1:14" ht="30.75" customHeight="1">
      <c r="A235" s="61" t="s">
        <v>194</v>
      </c>
      <c r="B235" s="59" t="s">
        <v>39</v>
      </c>
      <c r="C235" s="59" t="s">
        <v>42</v>
      </c>
      <c r="D235" s="59" t="s">
        <v>142</v>
      </c>
      <c r="E235" s="44"/>
      <c r="F235" s="26">
        <f t="shared" si="30"/>
        <v>37000</v>
      </c>
      <c r="G235" s="26">
        <f t="shared" si="30"/>
        <v>0</v>
      </c>
      <c r="M235" s="3"/>
      <c r="N235" s="3"/>
    </row>
    <row r="236" spans="1:14" ht="30" customHeight="1">
      <c r="A236" s="33" t="s">
        <v>156</v>
      </c>
      <c r="B236" s="59" t="s">
        <v>39</v>
      </c>
      <c r="C236" s="59" t="s">
        <v>42</v>
      </c>
      <c r="D236" s="59" t="s">
        <v>142</v>
      </c>
      <c r="E236" s="44" t="s">
        <v>10</v>
      </c>
      <c r="F236" s="26">
        <f t="shared" si="30"/>
        <v>37000</v>
      </c>
      <c r="G236" s="26">
        <f t="shared" si="30"/>
        <v>0</v>
      </c>
      <c r="M236" s="3"/>
      <c r="N236" s="3"/>
    </row>
    <row r="237" spans="1:14" ht="30" customHeight="1">
      <c r="A237" s="43" t="s">
        <v>75</v>
      </c>
      <c r="B237" s="59" t="s">
        <v>39</v>
      </c>
      <c r="C237" s="59" t="s">
        <v>42</v>
      </c>
      <c r="D237" s="59" t="s">
        <v>199</v>
      </c>
      <c r="E237" s="44" t="s">
        <v>15</v>
      </c>
      <c r="F237" s="26">
        <f t="shared" si="30"/>
        <v>37000</v>
      </c>
      <c r="G237" s="26">
        <f t="shared" si="30"/>
        <v>0</v>
      </c>
      <c r="M237" s="3"/>
      <c r="N237" s="3"/>
    </row>
    <row r="238" spans="1:14" ht="17.25" customHeight="1">
      <c r="A238" s="62" t="s">
        <v>187</v>
      </c>
      <c r="B238" s="59" t="s">
        <v>39</v>
      </c>
      <c r="C238" s="59" t="s">
        <v>42</v>
      </c>
      <c r="D238" s="59" t="s">
        <v>142</v>
      </c>
      <c r="E238" s="44" t="s">
        <v>16</v>
      </c>
      <c r="F238" s="26">
        <v>37000</v>
      </c>
      <c r="G238" s="26">
        <v>0</v>
      </c>
      <c r="M238" s="3"/>
      <c r="N238" s="3"/>
    </row>
    <row r="239" spans="1:14" ht="29.25" customHeight="1">
      <c r="A239" s="36" t="s">
        <v>157</v>
      </c>
      <c r="B239" s="59" t="s">
        <v>39</v>
      </c>
      <c r="C239" s="59" t="s">
        <v>42</v>
      </c>
      <c r="D239" s="59" t="s">
        <v>174</v>
      </c>
      <c r="E239" s="44"/>
      <c r="F239" s="26">
        <f aca="true" t="shared" si="31" ref="F239:G242">F240</f>
        <v>20000</v>
      </c>
      <c r="G239" s="26">
        <f t="shared" si="31"/>
        <v>0</v>
      </c>
      <c r="M239" s="3"/>
      <c r="N239" s="3"/>
    </row>
    <row r="240" spans="1:14" ht="19.5" customHeight="1">
      <c r="A240" s="36" t="s">
        <v>196</v>
      </c>
      <c r="B240" s="59" t="s">
        <v>39</v>
      </c>
      <c r="C240" s="59" t="s">
        <v>42</v>
      </c>
      <c r="D240" s="59" t="s">
        <v>158</v>
      </c>
      <c r="E240" s="44"/>
      <c r="F240" s="26">
        <f t="shared" si="31"/>
        <v>20000</v>
      </c>
      <c r="G240" s="26">
        <f t="shared" si="31"/>
        <v>0</v>
      </c>
      <c r="M240" s="3"/>
      <c r="N240" s="3"/>
    </row>
    <row r="241" spans="1:14" ht="30" customHeight="1">
      <c r="A241" s="33" t="s">
        <v>156</v>
      </c>
      <c r="B241" s="59" t="s">
        <v>39</v>
      </c>
      <c r="C241" s="59" t="s">
        <v>42</v>
      </c>
      <c r="D241" s="59" t="s">
        <v>158</v>
      </c>
      <c r="E241" s="44" t="s">
        <v>10</v>
      </c>
      <c r="F241" s="26">
        <f t="shared" si="31"/>
        <v>20000</v>
      </c>
      <c r="G241" s="26">
        <f t="shared" si="31"/>
        <v>0</v>
      </c>
      <c r="M241" s="3"/>
      <c r="N241" s="3"/>
    </row>
    <row r="242" spans="1:14" ht="30" customHeight="1">
      <c r="A242" s="43" t="s">
        <v>75</v>
      </c>
      <c r="B242" s="59" t="s">
        <v>39</v>
      </c>
      <c r="C242" s="59" t="s">
        <v>42</v>
      </c>
      <c r="D242" s="59" t="s">
        <v>158</v>
      </c>
      <c r="E242" s="44" t="s">
        <v>15</v>
      </c>
      <c r="F242" s="26">
        <f t="shared" si="31"/>
        <v>20000</v>
      </c>
      <c r="G242" s="26">
        <f t="shared" si="31"/>
        <v>0</v>
      </c>
      <c r="M242" s="3"/>
      <c r="N242" s="3"/>
    </row>
    <row r="243" spans="1:14" ht="19.5" customHeight="1">
      <c r="A243" s="62" t="s">
        <v>187</v>
      </c>
      <c r="B243" s="59" t="s">
        <v>39</v>
      </c>
      <c r="C243" s="59" t="s">
        <v>42</v>
      </c>
      <c r="D243" s="59" t="s">
        <v>158</v>
      </c>
      <c r="E243" s="44" t="s">
        <v>16</v>
      </c>
      <c r="F243" s="26">
        <v>20000</v>
      </c>
      <c r="G243" s="26">
        <v>0</v>
      </c>
      <c r="M243" s="3"/>
      <c r="N243" s="3"/>
    </row>
    <row r="244" spans="1:13" ht="39.75" customHeight="1">
      <c r="A244" s="22" t="s">
        <v>248</v>
      </c>
      <c r="B244" s="23" t="s">
        <v>39</v>
      </c>
      <c r="C244" s="23" t="s">
        <v>42</v>
      </c>
      <c r="D244" s="23" t="s">
        <v>202</v>
      </c>
      <c r="E244" s="23"/>
      <c r="F244" s="20">
        <f>F245</f>
        <v>10000</v>
      </c>
      <c r="G244" s="20">
        <v>0</v>
      </c>
      <c r="M244" s="3"/>
    </row>
    <row r="245" spans="1:13" ht="26.25" customHeight="1">
      <c r="A245" s="22" t="s">
        <v>204</v>
      </c>
      <c r="B245" s="23" t="s">
        <v>39</v>
      </c>
      <c r="C245" s="23" t="s">
        <v>42</v>
      </c>
      <c r="D245" s="23" t="s">
        <v>203</v>
      </c>
      <c r="E245" s="23"/>
      <c r="F245" s="20">
        <f>F246</f>
        <v>10000</v>
      </c>
      <c r="G245" s="20">
        <v>0</v>
      </c>
      <c r="M245" s="3"/>
    </row>
    <row r="246" spans="1:13" ht="24.75" customHeight="1">
      <c r="A246" s="22" t="s">
        <v>156</v>
      </c>
      <c r="B246" s="23" t="s">
        <v>39</v>
      </c>
      <c r="C246" s="23" t="s">
        <v>42</v>
      </c>
      <c r="D246" s="23" t="s">
        <v>203</v>
      </c>
      <c r="E246" s="23" t="s">
        <v>10</v>
      </c>
      <c r="F246" s="20">
        <f>F247</f>
        <v>10000</v>
      </c>
      <c r="G246" s="20">
        <v>0</v>
      </c>
      <c r="M246" s="3"/>
    </row>
    <row r="247" spans="1:13" ht="28.5" customHeight="1">
      <c r="A247" s="22" t="s">
        <v>75</v>
      </c>
      <c r="B247" s="23" t="s">
        <v>39</v>
      </c>
      <c r="C247" s="23" t="s">
        <v>42</v>
      </c>
      <c r="D247" s="23" t="s">
        <v>203</v>
      </c>
      <c r="E247" s="23" t="s">
        <v>15</v>
      </c>
      <c r="F247" s="20">
        <f>F248</f>
        <v>10000</v>
      </c>
      <c r="G247" s="20">
        <v>0</v>
      </c>
      <c r="M247" s="3"/>
    </row>
    <row r="248" spans="1:13" ht="17.25" customHeight="1">
      <c r="A248" s="22" t="s">
        <v>187</v>
      </c>
      <c r="B248" s="23" t="s">
        <v>39</v>
      </c>
      <c r="C248" s="23" t="s">
        <v>42</v>
      </c>
      <c r="D248" s="23" t="s">
        <v>203</v>
      </c>
      <c r="E248" s="23" t="s">
        <v>16</v>
      </c>
      <c r="F248" s="20">
        <v>10000</v>
      </c>
      <c r="G248" s="20">
        <v>0</v>
      </c>
      <c r="M248" s="3"/>
    </row>
    <row r="249" spans="1:14" ht="15.75">
      <c r="A249" s="39" t="s">
        <v>65</v>
      </c>
      <c r="B249" s="18" t="s">
        <v>36</v>
      </c>
      <c r="C249" s="18"/>
      <c r="D249" s="18" t="s">
        <v>27</v>
      </c>
      <c r="E249" s="18"/>
      <c r="F249" s="66">
        <f>F250</f>
        <v>2422438</v>
      </c>
      <c r="G249" s="66">
        <f>(G250)</f>
        <v>897130</v>
      </c>
      <c r="N249" s="3"/>
    </row>
    <row r="250" spans="1:14" ht="12.75">
      <c r="A250" s="56" t="s">
        <v>24</v>
      </c>
      <c r="B250" s="18" t="s">
        <v>36</v>
      </c>
      <c r="C250" s="18" t="s">
        <v>40</v>
      </c>
      <c r="D250" s="18" t="s">
        <v>27</v>
      </c>
      <c r="E250" s="18"/>
      <c r="F250" s="66">
        <f>F251</f>
        <v>2422438</v>
      </c>
      <c r="G250" s="66">
        <f>G251</f>
        <v>897130</v>
      </c>
      <c r="N250" s="3"/>
    </row>
    <row r="251" spans="1:14" ht="45" customHeight="1">
      <c r="A251" s="60" t="s">
        <v>283</v>
      </c>
      <c r="B251" s="28" t="s">
        <v>36</v>
      </c>
      <c r="C251" s="28" t="s">
        <v>40</v>
      </c>
      <c r="D251" s="23" t="s">
        <v>111</v>
      </c>
      <c r="E251" s="18"/>
      <c r="F251" s="110">
        <f>F252</f>
        <v>2422438</v>
      </c>
      <c r="G251" s="110">
        <f>G252</f>
        <v>897130</v>
      </c>
      <c r="N251" s="3"/>
    </row>
    <row r="252" spans="1:12" ht="33" customHeight="1">
      <c r="A252" s="91" t="s">
        <v>284</v>
      </c>
      <c r="B252" s="28" t="s">
        <v>36</v>
      </c>
      <c r="C252" s="28" t="s">
        <v>40</v>
      </c>
      <c r="D252" s="23" t="s">
        <v>139</v>
      </c>
      <c r="E252" s="23"/>
      <c r="F252" s="97">
        <f>F253</f>
        <v>2422438</v>
      </c>
      <c r="G252" s="97">
        <f>G253</f>
        <v>897130</v>
      </c>
      <c r="H252"/>
      <c r="I252"/>
      <c r="L252"/>
    </row>
    <row r="253" spans="1:12" ht="54" customHeight="1">
      <c r="A253" s="40" t="s">
        <v>249</v>
      </c>
      <c r="B253" s="28" t="s">
        <v>36</v>
      </c>
      <c r="C253" s="28" t="s">
        <v>40</v>
      </c>
      <c r="D253" s="23" t="s">
        <v>250</v>
      </c>
      <c r="E253" s="23"/>
      <c r="F253" s="97">
        <f>F254+F258+F264+F268</f>
        <v>2422438</v>
      </c>
      <c r="G253" s="97">
        <f>G254+G258+G264+G268</f>
        <v>897130</v>
      </c>
      <c r="H253"/>
      <c r="I253"/>
      <c r="L253"/>
    </row>
    <row r="254" spans="1:12" ht="54.75" customHeight="1">
      <c r="A254" s="22" t="s">
        <v>77</v>
      </c>
      <c r="B254" s="23" t="s">
        <v>36</v>
      </c>
      <c r="C254" s="23" t="s">
        <v>40</v>
      </c>
      <c r="D254" s="23" t="s">
        <v>251</v>
      </c>
      <c r="E254" s="23"/>
      <c r="F254" s="97">
        <f>F255</f>
        <v>730108</v>
      </c>
      <c r="G254" s="97">
        <f aca="true" t="shared" si="32" ref="F254:G256">G255</f>
        <v>0</v>
      </c>
      <c r="H254"/>
      <c r="I254"/>
      <c r="L254"/>
    </row>
    <row r="255" spans="1:12" ht="25.5">
      <c r="A255" s="46" t="s">
        <v>83</v>
      </c>
      <c r="B255" s="23" t="s">
        <v>36</v>
      </c>
      <c r="C255" s="23" t="s">
        <v>40</v>
      </c>
      <c r="D255" s="23" t="s">
        <v>251</v>
      </c>
      <c r="E255" s="23" t="s">
        <v>9</v>
      </c>
      <c r="F255" s="97">
        <f t="shared" si="32"/>
        <v>730108</v>
      </c>
      <c r="G255" s="97">
        <f t="shared" si="32"/>
        <v>0</v>
      </c>
      <c r="H255"/>
      <c r="I255"/>
      <c r="L255"/>
    </row>
    <row r="256" spans="1:12" ht="20.25" customHeight="1">
      <c r="A256" s="50" t="s">
        <v>26</v>
      </c>
      <c r="B256" s="23" t="s">
        <v>36</v>
      </c>
      <c r="C256" s="23" t="s">
        <v>40</v>
      </c>
      <c r="D256" s="23" t="s">
        <v>251</v>
      </c>
      <c r="E256" s="23" t="s">
        <v>11</v>
      </c>
      <c r="F256" s="97">
        <f t="shared" si="32"/>
        <v>730108</v>
      </c>
      <c r="G256" s="97">
        <f t="shared" si="32"/>
        <v>0</v>
      </c>
      <c r="H256"/>
      <c r="I256"/>
      <c r="L256"/>
    </row>
    <row r="257" spans="1:12" ht="38.25">
      <c r="A257" s="72" t="s">
        <v>113</v>
      </c>
      <c r="B257" s="23" t="s">
        <v>36</v>
      </c>
      <c r="C257" s="23" t="s">
        <v>40</v>
      </c>
      <c r="D257" s="23" t="s">
        <v>251</v>
      </c>
      <c r="E257" s="23" t="s">
        <v>12</v>
      </c>
      <c r="F257" s="97">
        <f>973700-150000+100000-193592</f>
        <v>730108</v>
      </c>
      <c r="G257" s="97">
        <v>0</v>
      </c>
      <c r="H257"/>
      <c r="I257"/>
      <c r="L257"/>
    </row>
    <row r="258" spans="1:12" ht="42.75" customHeight="1">
      <c r="A258" s="22" t="s">
        <v>252</v>
      </c>
      <c r="B258" s="23" t="s">
        <v>36</v>
      </c>
      <c r="C258" s="23" t="s">
        <v>40</v>
      </c>
      <c r="D258" s="23" t="s">
        <v>253</v>
      </c>
      <c r="E258" s="23"/>
      <c r="F258" s="97">
        <f>F259</f>
        <v>747950</v>
      </c>
      <c r="G258" s="97">
        <f>G259</f>
        <v>0</v>
      </c>
      <c r="H258"/>
      <c r="I258"/>
      <c r="L258"/>
    </row>
    <row r="259" spans="1:12" ht="25.5">
      <c r="A259" s="46" t="s">
        <v>83</v>
      </c>
      <c r="B259" s="23" t="s">
        <v>36</v>
      </c>
      <c r="C259" s="23" t="s">
        <v>40</v>
      </c>
      <c r="D259" s="23" t="s">
        <v>253</v>
      </c>
      <c r="E259" s="23" t="s">
        <v>9</v>
      </c>
      <c r="F259" s="97">
        <f>F260</f>
        <v>747950</v>
      </c>
      <c r="G259" s="97">
        <f>G260</f>
        <v>0</v>
      </c>
      <c r="H259"/>
      <c r="I259"/>
      <c r="L259"/>
    </row>
    <row r="260" spans="1:12" ht="18" customHeight="1">
      <c r="A260" s="50" t="s">
        <v>26</v>
      </c>
      <c r="B260" s="23" t="s">
        <v>36</v>
      </c>
      <c r="C260" s="23" t="s">
        <v>40</v>
      </c>
      <c r="D260" s="23" t="s">
        <v>253</v>
      </c>
      <c r="E260" s="23" t="s">
        <v>11</v>
      </c>
      <c r="F260" s="97">
        <f>F263</f>
        <v>747950</v>
      </c>
      <c r="G260" s="97">
        <f>G263</f>
        <v>0</v>
      </c>
      <c r="H260"/>
      <c r="I260"/>
      <c r="L260"/>
    </row>
    <row r="261" spans="1:12" ht="38.25" hidden="1">
      <c r="A261" s="32" t="s">
        <v>78</v>
      </c>
      <c r="B261" s="23" t="s">
        <v>36</v>
      </c>
      <c r="C261" s="23" t="s">
        <v>40</v>
      </c>
      <c r="D261" s="23" t="s">
        <v>71</v>
      </c>
      <c r="E261" s="23" t="s">
        <v>12</v>
      </c>
      <c r="F261" s="97">
        <v>580</v>
      </c>
      <c r="G261" s="97">
        <v>581</v>
      </c>
      <c r="H261"/>
      <c r="I261"/>
      <c r="L261"/>
    </row>
    <row r="262" spans="1:12" ht="12.75" hidden="1">
      <c r="A262" s="32" t="s">
        <v>69</v>
      </c>
      <c r="B262" s="23" t="s">
        <v>36</v>
      </c>
      <c r="C262" s="23" t="s">
        <v>40</v>
      </c>
      <c r="D262" s="23" t="s">
        <v>72</v>
      </c>
      <c r="E262" s="23"/>
      <c r="F262" s="97">
        <f>F263</f>
        <v>747950</v>
      </c>
      <c r="G262" s="97">
        <f>G263</f>
        <v>0</v>
      </c>
      <c r="H262"/>
      <c r="I262"/>
      <c r="L262"/>
    </row>
    <row r="263" spans="1:12" ht="49.5" customHeight="1">
      <c r="A263" s="72" t="s">
        <v>113</v>
      </c>
      <c r="B263" s="23" t="s">
        <v>36</v>
      </c>
      <c r="C263" s="23" t="s">
        <v>40</v>
      </c>
      <c r="D263" s="23" t="s">
        <v>253</v>
      </c>
      <c r="E263" s="23" t="s">
        <v>12</v>
      </c>
      <c r="F263" s="97">
        <v>747950</v>
      </c>
      <c r="G263" s="97">
        <v>0</v>
      </c>
      <c r="H263"/>
      <c r="I263"/>
      <c r="L263"/>
    </row>
    <row r="264" spans="1:12" ht="52.5" customHeight="1">
      <c r="A264" s="74" t="s">
        <v>167</v>
      </c>
      <c r="B264" s="23" t="s">
        <v>36</v>
      </c>
      <c r="C264" s="23" t="s">
        <v>40</v>
      </c>
      <c r="D264" s="23" t="s">
        <v>254</v>
      </c>
      <c r="E264" s="23"/>
      <c r="F264" s="97">
        <f aca="true" t="shared" si="33" ref="F264:G266">F265</f>
        <v>897130</v>
      </c>
      <c r="G264" s="97">
        <f t="shared" si="33"/>
        <v>897130</v>
      </c>
      <c r="H264"/>
      <c r="I264"/>
      <c r="J264" s="80"/>
      <c r="L264"/>
    </row>
    <row r="265" spans="1:12" ht="27" customHeight="1">
      <c r="A265" s="63" t="s">
        <v>83</v>
      </c>
      <c r="B265" s="23" t="s">
        <v>36</v>
      </c>
      <c r="C265" s="23" t="s">
        <v>40</v>
      </c>
      <c r="D265" s="23" t="s">
        <v>254</v>
      </c>
      <c r="E265" s="23" t="s">
        <v>9</v>
      </c>
      <c r="F265" s="97">
        <f t="shared" si="33"/>
        <v>897130</v>
      </c>
      <c r="G265" s="97">
        <f t="shared" si="33"/>
        <v>897130</v>
      </c>
      <c r="H265"/>
      <c r="I265"/>
      <c r="L265"/>
    </row>
    <row r="266" spans="1:12" ht="15" customHeight="1">
      <c r="A266" s="50" t="s">
        <v>26</v>
      </c>
      <c r="B266" s="23" t="s">
        <v>36</v>
      </c>
      <c r="C266" s="23" t="s">
        <v>40</v>
      </c>
      <c r="D266" s="23" t="s">
        <v>254</v>
      </c>
      <c r="E266" s="23" t="s">
        <v>11</v>
      </c>
      <c r="F266" s="97">
        <f t="shared" si="33"/>
        <v>897130</v>
      </c>
      <c r="G266" s="97">
        <f t="shared" si="33"/>
        <v>897130</v>
      </c>
      <c r="H266"/>
      <c r="I266"/>
      <c r="L266"/>
    </row>
    <row r="267" spans="1:12" ht="38.25">
      <c r="A267" s="32" t="s">
        <v>78</v>
      </c>
      <c r="B267" s="23" t="s">
        <v>36</v>
      </c>
      <c r="C267" s="23" t="s">
        <v>40</v>
      </c>
      <c r="D267" s="23" t="s">
        <v>254</v>
      </c>
      <c r="E267" s="23" t="s">
        <v>12</v>
      </c>
      <c r="F267" s="97">
        <v>897130</v>
      </c>
      <c r="G267" s="97">
        <f>F267</f>
        <v>897130</v>
      </c>
      <c r="H267"/>
      <c r="I267"/>
      <c r="L267"/>
    </row>
    <row r="268" spans="1:12" ht="38.25">
      <c r="A268" s="40" t="s">
        <v>166</v>
      </c>
      <c r="B268" s="28" t="s">
        <v>36</v>
      </c>
      <c r="C268" s="28" t="s">
        <v>40</v>
      </c>
      <c r="D268" s="28" t="s">
        <v>255</v>
      </c>
      <c r="E268" s="28"/>
      <c r="F268" s="97">
        <f aca="true" t="shared" si="34" ref="F268:G270">F269</f>
        <v>47250</v>
      </c>
      <c r="G268" s="97">
        <f t="shared" si="34"/>
        <v>0</v>
      </c>
      <c r="H268"/>
      <c r="I268"/>
      <c r="L268"/>
    </row>
    <row r="269" spans="1:12" ht="25.5">
      <c r="A269" s="40" t="s">
        <v>147</v>
      </c>
      <c r="B269" s="28" t="s">
        <v>36</v>
      </c>
      <c r="C269" s="28" t="s">
        <v>40</v>
      </c>
      <c r="D269" s="28" t="s">
        <v>255</v>
      </c>
      <c r="E269" s="28" t="s">
        <v>9</v>
      </c>
      <c r="F269" s="97">
        <f t="shared" si="34"/>
        <v>47250</v>
      </c>
      <c r="G269" s="97">
        <f t="shared" si="34"/>
        <v>0</v>
      </c>
      <c r="H269"/>
      <c r="I269"/>
      <c r="L269"/>
    </row>
    <row r="270" spans="1:12" ht="12.75">
      <c r="A270" s="40" t="s">
        <v>26</v>
      </c>
      <c r="B270" s="28" t="s">
        <v>36</v>
      </c>
      <c r="C270" s="28" t="s">
        <v>40</v>
      </c>
      <c r="D270" s="28" t="s">
        <v>255</v>
      </c>
      <c r="E270" s="28" t="s">
        <v>11</v>
      </c>
      <c r="F270" s="97">
        <f t="shared" si="34"/>
        <v>47250</v>
      </c>
      <c r="G270" s="97">
        <f t="shared" si="34"/>
        <v>0</v>
      </c>
      <c r="H270"/>
      <c r="I270"/>
      <c r="L270"/>
    </row>
    <row r="271" spans="1:12" ht="38.25">
      <c r="A271" s="40" t="s">
        <v>148</v>
      </c>
      <c r="B271" s="28" t="s">
        <v>36</v>
      </c>
      <c r="C271" s="28" t="s">
        <v>40</v>
      </c>
      <c r="D271" s="28" t="s">
        <v>255</v>
      </c>
      <c r="E271" s="28" t="s">
        <v>12</v>
      </c>
      <c r="F271" s="97">
        <v>47250</v>
      </c>
      <c r="G271" s="97">
        <v>0</v>
      </c>
      <c r="H271"/>
      <c r="I271"/>
      <c r="L271"/>
    </row>
    <row r="272" spans="1:12" ht="18.75" customHeight="1">
      <c r="A272" s="39" t="s">
        <v>21</v>
      </c>
      <c r="B272" s="69" t="s">
        <v>43</v>
      </c>
      <c r="C272" s="18"/>
      <c r="D272" s="18" t="s">
        <v>27</v>
      </c>
      <c r="E272" s="18"/>
      <c r="F272" s="66">
        <f>F273</f>
        <v>60595.32</v>
      </c>
      <c r="G272" s="66">
        <f>G273</f>
        <v>0</v>
      </c>
      <c r="H272"/>
      <c r="I272"/>
      <c r="L272"/>
    </row>
    <row r="273" spans="1:12" ht="15" customHeight="1">
      <c r="A273" s="56" t="s">
        <v>5</v>
      </c>
      <c r="B273" s="18" t="s">
        <v>43</v>
      </c>
      <c r="C273" s="18" t="s">
        <v>40</v>
      </c>
      <c r="D273" s="18"/>
      <c r="E273" s="18"/>
      <c r="F273" s="66">
        <f aca="true" t="shared" si="35" ref="F273:G276">F274</f>
        <v>60595.32</v>
      </c>
      <c r="G273" s="66">
        <f t="shared" si="35"/>
        <v>0</v>
      </c>
      <c r="H273"/>
      <c r="I273"/>
      <c r="L273"/>
    </row>
    <row r="274" spans="1:12" ht="12.75">
      <c r="A274" s="30" t="s">
        <v>70</v>
      </c>
      <c r="B274" s="28" t="s">
        <v>43</v>
      </c>
      <c r="C274" s="28" t="s">
        <v>40</v>
      </c>
      <c r="D274" s="28" t="s">
        <v>97</v>
      </c>
      <c r="E274" s="18"/>
      <c r="F274" s="21">
        <f>F275</f>
        <v>60595.32</v>
      </c>
      <c r="G274" s="21">
        <f t="shared" si="35"/>
        <v>0</v>
      </c>
      <c r="H274"/>
      <c r="I274"/>
      <c r="L274"/>
    </row>
    <row r="275" spans="1:12" ht="12.75">
      <c r="A275" s="22" t="s">
        <v>4</v>
      </c>
      <c r="B275" s="23" t="s">
        <v>43</v>
      </c>
      <c r="C275" s="23" t="s">
        <v>40</v>
      </c>
      <c r="D275" s="28" t="s">
        <v>98</v>
      </c>
      <c r="E275" s="23"/>
      <c r="F275" s="20">
        <f t="shared" si="35"/>
        <v>60595.32</v>
      </c>
      <c r="G275" s="20">
        <f t="shared" si="35"/>
        <v>0</v>
      </c>
      <c r="H275"/>
      <c r="I275"/>
      <c r="L275"/>
    </row>
    <row r="276" spans="1:12" ht="42" customHeight="1">
      <c r="A276" s="64" t="s">
        <v>153</v>
      </c>
      <c r="B276" s="23" t="s">
        <v>43</v>
      </c>
      <c r="C276" s="23" t="s">
        <v>40</v>
      </c>
      <c r="D276" s="28" t="s">
        <v>112</v>
      </c>
      <c r="E276" s="23"/>
      <c r="F276" s="20">
        <f t="shared" si="35"/>
        <v>60595.32</v>
      </c>
      <c r="G276" s="20">
        <f t="shared" si="35"/>
        <v>0</v>
      </c>
      <c r="H276"/>
      <c r="I276"/>
      <c r="J276" s="80"/>
      <c r="L276"/>
    </row>
    <row r="277" spans="1:12" ht="16.5" customHeight="1">
      <c r="A277" s="65" t="s">
        <v>48</v>
      </c>
      <c r="B277" s="23" t="s">
        <v>43</v>
      </c>
      <c r="C277" s="23" t="s">
        <v>40</v>
      </c>
      <c r="D277" s="28" t="s">
        <v>112</v>
      </c>
      <c r="E277" s="23" t="s">
        <v>0</v>
      </c>
      <c r="F277" s="20">
        <f>F279</f>
        <v>60595.32</v>
      </c>
      <c r="G277" s="20">
        <f>G279</f>
        <v>0</v>
      </c>
      <c r="H277"/>
      <c r="I277"/>
      <c r="L277"/>
    </row>
    <row r="278" spans="1:12" ht="12.75" customHeight="1">
      <c r="A278" s="65" t="s">
        <v>63</v>
      </c>
      <c r="B278" s="23" t="s">
        <v>43</v>
      </c>
      <c r="C278" s="23" t="s">
        <v>40</v>
      </c>
      <c r="D278" s="28" t="s">
        <v>112</v>
      </c>
      <c r="E278" s="23" t="s">
        <v>62</v>
      </c>
      <c r="F278" s="20">
        <f>F279</f>
        <v>60595.32</v>
      </c>
      <c r="G278" s="20">
        <f>G279</f>
        <v>0</v>
      </c>
      <c r="H278"/>
      <c r="I278"/>
      <c r="L278"/>
    </row>
    <row r="279" spans="1:12" ht="15.75" customHeight="1">
      <c r="A279" s="32" t="s">
        <v>94</v>
      </c>
      <c r="B279" s="23" t="s">
        <v>43</v>
      </c>
      <c r="C279" s="23" t="s">
        <v>40</v>
      </c>
      <c r="D279" s="28" t="s">
        <v>112</v>
      </c>
      <c r="E279" s="23" t="s">
        <v>64</v>
      </c>
      <c r="F279" s="20">
        <v>60595.32</v>
      </c>
      <c r="G279" s="20">
        <v>0</v>
      </c>
      <c r="H279"/>
      <c r="I279"/>
      <c r="L279"/>
    </row>
    <row r="280" spans="1:12" ht="13.5" customHeight="1">
      <c r="A280" s="17" t="s">
        <v>1</v>
      </c>
      <c r="B280" s="24"/>
      <c r="C280" s="24"/>
      <c r="D280" s="18"/>
      <c r="E280" s="24"/>
      <c r="F280" s="17">
        <f>F12+F91+F105+F123+F167+F249+F272</f>
        <v>19247078.490000002</v>
      </c>
      <c r="G280" s="17">
        <f>G12+G91+G105+G123+G167+G249+G272</f>
        <v>5618298.39</v>
      </c>
      <c r="H280"/>
      <c r="I280"/>
      <c r="L280"/>
    </row>
    <row r="281" spans="1:12" ht="18" customHeight="1">
      <c r="A281" s="1"/>
      <c r="B281" s="1"/>
      <c r="C281" s="1"/>
      <c r="D281" s="1"/>
      <c r="E281" s="1"/>
      <c r="F281" s="1"/>
      <c r="H281"/>
      <c r="I281"/>
      <c r="L281"/>
    </row>
    <row r="282" spans="6:12" ht="12.75">
      <c r="F282" s="122"/>
      <c r="H282"/>
      <c r="I282"/>
      <c r="L282"/>
    </row>
    <row r="283" spans="6:12" ht="12.75">
      <c r="F283" s="123"/>
      <c r="H283"/>
      <c r="I283"/>
      <c r="L283"/>
    </row>
    <row r="284" spans="6:12" ht="12.75">
      <c r="F284" s="124"/>
      <c r="H284"/>
      <c r="I284"/>
      <c r="L284"/>
    </row>
    <row r="285" spans="1:12" ht="12.75">
      <c r="A285"/>
      <c r="B285"/>
      <c r="C285"/>
      <c r="D285"/>
      <c r="E285" s="121"/>
      <c r="F285" s="123"/>
      <c r="G285"/>
      <c r="H285"/>
      <c r="I285"/>
      <c r="L285"/>
    </row>
    <row r="286" spans="1:12" ht="12.75">
      <c r="A286"/>
      <c r="B286"/>
      <c r="C286"/>
      <c r="D286"/>
      <c r="E286" s="121"/>
      <c r="F286" s="123"/>
      <c r="G286"/>
      <c r="H286"/>
      <c r="I286"/>
      <c r="L286"/>
    </row>
    <row r="287" spans="1:12" ht="12.75">
      <c r="A287"/>
      <c r="B287"/>
      <c r="C287"/>
      <c r="D287"/>
      <c r="E287" s="121"/>
      <c r="F287" s="123"/>
      <c r="G287"/>
      <c r="H287"/>
      <c r="I287"/>
      <c r="L287"/>
    </row>
    <row r="288" spans="1:12" ht="12.75">
      <c r="A288"/>
      <c r="B288"/>
      <c r="C288"/>
      <c r="D288"/>
      <c r="E288"/>
      <c r="F288" s="123"/>
      <c r="G288"/>
      <c r="H288"/>
      <c r="I288"/>
      <c r="L288"/>
    </row>
    <row r="289" spans="1:12" ht="12.75">
      <c r="A289"/>
      <c r="B289"/>
      <c r="C289"/>
      <c r="D289"/>
      <c r="E289"/>
      <c r="F289"/>
      <c r="G289"/>
      <c r="H289"/>
      <c r="I289"/>
      <c r="L289"/>
    </row>
    <row r="290" spans="1:12" ht="12.75">
      <c r="A290"/>
      <c r="B290"/>
      <c r="C290"/>
      <c r="D290"/>
      <c r="E290"/>
      <c r="F290"/>
      <c r="G290"/>
      <c r="H290"/>
      <c r="I290"/>
      <c r="L290"/>
    </row>
    <row r="291" spans="1:12" ht="12.75">
      <c r="A291"/>
      <c r="B291"/>
      <c r="C291"/>
      <c r="D291"/>
      <c r="E291"/>
      <c r="F291"/>
      <c r="G291"/>
      <c r="H291"/>
      <c r="I291"/>
      <c r="L291"/>
    </row>
    <row r="292" spans="1:12" ht="12.75">
      <c r="A292"/>
      <c r="B292"/>
      <c r="C292"/>
      <c r="D292"/>
      <c r="E292"/>
      <c r="F292" s="77" t="s">
        <v>58</v>
      </c>
      <c r="G292"/>
      <c r="H292"/>
      <c r="I292"/>
      <c r="L292"/>
    </row>
    <row r="293" spans="1:12" ht="12.75">
      <c r="A293"/>
      <c r="B293"/>
      <c r="C293"/>
      <c r="D293"/>
      <c r="E293"/>
      <c r="F293"/>
      <c r="G293"/>
      <c r="H293"/>
      <c r="I293"/>
      <c r="L293"/>
    </row>
    <row r="294" spans="1:12" ht="12.75">
      <c r="A294"/>
      <c r="B294"/>
      <c r="C294"/>
      <c r="D294"/>
      <c r="E294"/>
      <c r="F294"/>
      <c r="G294"/>
      <c r="H294"/>
      <c r="I294"/>
      <c r="L294"/>
    </row>
    <row r="295" spans="1:12" ht="12.75">
      <c r="A295"/>
      <c r="B295"/>
      <c r="C295"/>
      <c r="D295"/>
      <c r="E295"/>
      <c r="F295"/>
      <c r="G295"/>
      <c r="H295"/>
      <c r="I295"/>
      <c r="L295"/>
    </row>
    <row r="296" spans="1:12" ht="12.75">
      <c r="A296"/>
      <c r="B296"/>
      <c r="C296"/>
      <c r="D296"/>
      <c r="E296"/>
      <c r="F296"/>
      <c r="G296"/>
      <c r="H296"/>
      <c r="I296"/>
      <c r="L296"/>
    </row>
    <row r="297" spans="1:12" ht="12.75">
      <c r="A297"/>
      <c r="B297"/>
      <c r="C297"/>
      <c r="D297"/>
      <c r="E297"/>
      <c r="F297"/>
      <c r="G297"/>
      <c r="H297"/>
      <c r="I297"/>
      <c r="L297"/>
    </row>
    <row r="298" spans="1:12" ht="12.75">
      <c r="A298"/>
      <c r="B298"/>
      <c r="C298"/>
      <c r="D298"/>
      <c r="E298"/>
      <c r="F298"/>
      <c r="G298"/>
      <c r="H298"/>
      <c r="I298"/>
      <c r="L298"/>
    </row>
    <row r="299" spans="1:12" ht="12.75">
      <c r="A299"/>
      <c r="B299"/>
      <c r="C299"/>
      <c r="D299"/>
      <c r="E299"/>
      <c r="F299"/>
      <c r="G299"/>
      <c r="H299"/>
      <c r="I299"/>
      <c r="L299"/>
    </row>
    <row r="300" spans="1:12" ht="12.75">
      <c r="A300"/>
      <c r="B300"/>
      <c r="C300"/>
      <c r="D300"/>
      <c r="E300"/>
      <c r="F300"/>
      <c r="G300"/>
      <c r="H300"/>
      <c r="I300"/>
      <c r="L300"/>
    </row>
    <row r="301" spans="1:12" ht="12.75">
      <c r="A301"/>
      <c r="B301"/>
      <c r="C301"/>
      <c r="D301"/>
      <c r="E301"/>
      <c r="F301"/>
      <c r="G301"/>
      <c r="H301"/>
      <c r="I301"/>
      <c r="L301"/>
    </row>
    <row r="302" spans="1:12" ht="12.75">
      <c r="A302"/>
      <c r="B302"/>
      <c r="C302"/>
      <c r="D302"/>
      <c r="E302"/>
      <c r="F302"/>
      <c r="G302"/>
      <c r="H302"/>
      <c r="I302"/>
      <c r="L302"/>
    </row>
    <row r="303" spans="1:12" ht="12.75">
      <c r="A303"/>
      <c r="B303"/>
      <c r="C303"/>
      <c r="D303"/>
      <c r="E303"/>
      <c r="F303"/>
      <c r="G303"/>
      <c r="H303"/>
      <c r="I303"/>
      <c r="L303"/>
    </row>
    <row r="304" spans="1:12" ht="12.75">
      <c r="A304"/>
      <c r="B304"/>
      <c r="C304"/>
      <c r="D304"/>
      <c r="E304"/>
      <c r="F304"/>
      <c r="G304"/>
      <c r="H304"/>
      <c r="I304"/>
      <c r="L304"/>
    </row>
    <row r="305" spans="1:12" ht="12.75">
      <c r="A305"/>
      <c r="B305"/>
      <c r="C305"/>
      <c r="D305"/>
      <c r="E305"/>
      <c r="F305"/>
      <c r="G305"/>
      <c r="H305"/>
      <c r="I305"/>
      <c r="L305"/>
    </row>
    <row r="306" spans="1:12" ht="12.75">
      <c r="A306"/>
      <c r="B306"/>
      <c r="C306"/>
      <c r="D306"/>
      <c r="E306"/>
      <c r="F306"/>
      <c r="G306"/>
      <c r="H306"/>
      <c r="I306"/>
      <c r="L306"/>
    </row>
    <row r="307" spans="1:12" ht="12.75">
      <c r="A307"/>
      <c r="B307"/>
      <c r="C307"/>
      <c r="D307"/>
      <c r="E307"/>
      <c r="F307"/>
      <c r="G307"/>
      <c r="H307"/>
      <c r="I307"/>
      <c r="L307"/>
    </row>
    <row r="308" spans="1:12" ht="12.75">
      <c r="A308"/>
      <c r="B308"/>
      <c r="C308"/>
      <c r="D308"/>
      <c r="E308"/>
      <c r="F308"/>
      <c r="G308"/>
      <c r="H308"/>
      <c r="I308"/>
      <c r="L308"/>
    </row>
    <row r="309" spans="1:12" ht="12.75">
      <c r="A309"/>
      <c r="B309"/>
      <c r="C309"/>
      <c r="D309"/>
      <c r="E309"/>
      <c r="F309"/>
      <c r="G309"/>
      <c r="H309"/>
      <c r="I309"/>
      <c r="L309"/>
    </row>
    <row r="310" spans="1:12" ht="12.75">
      <c r="A310"/>
      <c r="B310"/>
      <c r="C310"/>
      <c r="D310"/>
      <c r="E310"/>
      <c r="F310"/>
      <c r="G310"/>
      <c r="H310"/>
      <c r="I310"/>
      <c r="L310"/>
    </row>
    <row r="311" spans="1:12" ht="12.75">
      <c r="A311"/>
      <c r="B311"/>
      <c r="C311"/>
      <c r="D311"/>
      <c r="E311"/>
      <c r="F311"/>
      <c r="G311"/>
      <c r="H311"/>
      <c r="I311"/>
      <c r="L311"/>
    </row>
    <row r="312" spans="1:12" ht="12.75">
      <c r="A312"/>
      <c r="B312"/>
      <c r="C312"/>
      <c r="D312"/>
      <c r="E312"/>
      <c r="F312"/>
      <c r="G312"/>
      <c r="H312"/>
      <c r="I312"/>
      <c r="L312"/>
    </row>
    <row r="313" spans="1:12" ht="12.75">
      <c r="A313"/>
      <c r="B313"/>
      <c r="C313"/>
      <c r="D313"/>
      <c r="E313"/>
      <c r="F313"/>
      <c r="G313"/>
      <c r="H313"/>
      <c r="I313"/>
      <c r="L313"/>
    </row>
    <row r="314" spans="1:12" ht="12.75">
      <c r="A314"/>
      <c r="B314"/>
      <c r="C314"/>
      <c r="D314"/>
      <c r="E314"/>
      <c r="F314"/>
      <c r="G314"/>
      <c r="H314"/>
      <c r="I314"/>
      <c r="L314"/>
    </row>
    <row r="315" spans="1:12" ht="12.75">
      <c r="A315"/>
      <c r="B315"/>
      <c r="C315"/>
      <c r="D315"/>
      <c r="E315"/>
      <c r="F315"/>
      <c r="G315"/>
      <c r="H315"/>
      <c r="I315"/>
      <c r="L315"/>
    </row>
    <row r="316" spans="1:12" ht="12.75">
      <c r="A316"/>
      <c r="B316"/>
      <c r="C316"/>
      <c r="D316"/>
      <c r="E316"/>
      <c r="F316"/>
      <c r="G316"/>
      <c r="H316"/>
      <c r="I316"/>
      <c r="L316"/>
    </row>
    <row r="317" spans="1:12" ht="12.75">
      <c r="A317"/>
      <c r="B317"/>
      <c r="C317"/>
      <c r="D317"/>
      <c r="E317"/>
      <c r="F317"/>
      <c r="G317"/>
      <c r="H317"/>
      <c r="I317"/>
      <c r="L317"/>
    </row>
    <row r="318" spans="1:12" ht="12.75">
      <c r="A318"/>
      <c r="B318"/>
      <c r="C318"/>
      <c r="D318"/>
      <c r="E318"/>
      <c r="F318"/>
      <c r="G318"/>
      <c r="H318"/>
      <c r="I318"/>
      <c r="L318"/>
    </row>
    <row r="319" spans="1:12" ht="12.75">
      <c r="A319"/>
      <c r="B319"/>
      <c r="C319"/>
      <c r="D319"/>
      <c r="E319"/>
      <c r="F319"/>
      <c r="G319"/>
      <c r="H319"/>
      <c r="I319"/>
      <c r="L319"/>
    </row>
    <row r="320" spans="1:12" ht="12.75">
      <c r="A320"/>
      <c r="B320"/>
      <c r="C320"/>
      <c r="D320"/>
      <c r="E320"/>
      <c r="F320"/>
      <c r="G320"/>
      <c r="H320"/>
      <c r="I320"/>
      <c r="L320"/>
    </row>
    <row r="321" spans="1:12" ht="12.75">
      <c r="A321"/>
      <c r="B321"/>
      <c r="C321"/>
      <c r="D321"/>
      <c r="E321"/>
      <c r="F321"/>
      <c r="G321"/>
      <c r="H321"/>
      <c r="I321"/>
      <c r="L321"/>
    </row>
    <row r="322" spans="1:12" ht="12.75">
      <c r="A322"/>
      <c r="B322"/>
      <c r="C322"/>
      <c r="D322"/>
      <c r="E322"/>
      <c r="F322"/>
      <c r="G322"/>
      <c r="H322"/>
      <c r="I322"/>
      <c r="L322"/>
    </row>
    <row r="323" spans="1:12" ht="12.75">
      <c r="A323"/>
      <c r="B323"/>
      <c r="C323"/>
      <c r="D323"/>
      <c r="E323"/>
      <c r="F323"/>
      <c r="G323"/>
      <c r="H323"/>
      <c r="I323"/>
      <c r="L323"/>
    </row>
    <row r="324" spans="1:12" ht="12.75">
      <c r="A324"/>
      <c r="B324"/>
      <c r="C324"/>
      <c r="D324"/>
      <c r="E324"/>
      <c r="F324"/>
      <c r="G324"/>
      <c r="H324"/>
      <c r="I324"/>
      <c r="L324"/>
    </row>
    <row r="325" spans="1:12" ht="12.75">
      <c r="A325"/>
      <c r="B325"/>
      <c r="C325"/>
      <c r="D325"/>
      <c r="E325"/>
      <c r="F325"/>
      <c r="G325"/>
      <c r="H325"/>
      <c r="I325"/>
      <c r="L325"/>
    </row>
    <row r="326" spans="1:12" ht="12.75">
      <c r="A326"/>
      <c r="B326"/>
      <c r="C326"/>
      <c r="D326"/>
      <c r="E326"/>
      <c r="F326"/>
      <c r="G326"/>
      <c r="H326"/>
      <c r="I326"/>
      <c r="L326"/>
    </row>
    <row r="327" spans="1:12" ht="12.75">
      <c r="A327"/>
      <c r="B327"/>
      <c r="C327"/>
      <c r="D327"/>
      <c r="E327"/>
      <c r="F327"/>
      <c r="G327"/>
      <c r="H327"/>
      <c r="I327"/>
      <c r="L327"/>
    </row>
  </sheetData>
  <sheetProtection/>
  <mergeCells count="7">
    <mergeCell ref="I168:L168"/>
    <mergeCell ref="A7:G7"/>
    <mergeCell ref="A6:C6"/>
    <mergeCell ref="F1:G1"/>
    <mergeCell ref="D2:G2"/>
    <mergeCell ref="B3:G3"/>
    <mergeCell ref="B4:G4"/>
  </mergeCells>
  <printOptions/>
  <pageMargins left="0.9055118110236221" right="0.07874015748031496" top="0.35433070866141736" bottom="0.1968503937007874" header="0.3937007874015748" footer="0.11811023622047245"/>
  <pageSetup blackAndWhite="1" fitToHeight="6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user</cp:lastModifiedBy>
  <cp:lastPrinted>2020-02-06T16:33:26Z</cp:lastPrinted>
  <dcterms:created xsi:type="dcterms:W3CDTF">2012-11-15T07:25:29Z</dcterms:created>
  <dcterms:modified xsi:type="dcterms:W3CDTF">2020-02-06T16:33:38Z</dcterms:modified>
  <cp:category/>
  <cp:version/>
  <cp:contentType/>
  <cp:contentStatus/>
</cp:coreProperties>
</file>