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<sst xmlns="http://schemas.openxmlformats.org/spreadsheetml/2006/main" count="64" uniqueCount="63">
  <si>
    <t>ВСЕГО РАСХОДОВ</t>
  </si>
  <si>
    <t>Наименование</t>
  </si>
  <si>
    <t>Целевая статья</t>
  </si>
  <si>
    <t>Другие общегосударственные вопросы</t>
  </si>
  <si>
    <t>Подпрограмма 1 "Обеспечение деятельности и функций администрации городского поселения Туманный Кольского района и государственных полномочий"</t>
  </si>
  <si>
    <t>12 0 00 00000</t>
  </si>
  <si>
    <t>10 0 00 00000</t>
  </si>
  <si>
    <t>08 0 00 00000</t>
  </si>
  <si>
    <t>08 1 00 00000</t>
  </si>
  <si>
    <t>07 0 00 00000</t>
  </si>
  <si>
    <t>06 0 00 00000</t>
  </si>
  <si>
    <t>05 0 00 00000</t>
  </si>
  <si>
    <t>05 1 00 00000</t>
  </si>
  <si>
    <t>14 0 00 00000</t>
  </si>
  <si>
    <t>15 0 00 00000</t>
  </si>
  <si>
    <t>99 0 00 00000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</si>
  <si>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городское поселение Туманный</t>
  </si>
  <si>
    <t>99 1 00 80010</t>
  </si>
  <si>
    <t>16 0 00 00000</t>
  </si>
  <si>
    <t>04 0 00 00000</t>
  </si>
  <si>
    <t>01 0 00 00000</t>
  </si>
  <si>
    <t>01 1 00 00000</t>
  </si>
  <si>
    <t>09 0 00 00000</t>
  </si>
  <si>
    <t>99 2 00 01010</t>
  </si>
  <si>
    <t>14 1 00 00000</t>
  </si>
  <si>
    <t>17 0 00 00000</t>
  </si>
  <si>
    <t>Подпрограмма 2. "Автомобильные дороги Мурманской области"</t>
  </si>
  <si>
    <t>01 2 00 00000</t>
  </si>
  <si>
    <t xml:space="preserve">Межбюджетные трансферты бюджетам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</si>
  <si>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Подпрограмма 2 "Развитие искусства, творческого потенциала и организация досуга населения" на 2022-2024 годы
</t>
  </si>
  <si>
    <t>05 2 00 00000</t>
  </si>
  <si>
    <t>Муниципальная программа 1 «Содержание, развитие и обслуживание сети автодорог общего пользования в г.п. Туманный Кольского района на 2019-2024 годы»</t>
  </si>
  <si>
    <t>Подпрограмма 1. Улучшение технического состояния дорог и дворовых территорий многоквартирных домов и проездов к ним муниципального образования городское поселение Туманный</t>
  </si>
  <si>
    <t xml:space="preserve">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2019 - 2024 гг" </t>
  </si>
  <si>
    <t xml:space="preserve">Подпрограмма 1 "Сохранение и развитие библиотечной и культурно-досуговой деятельности" на 2019-2024 годы
</t>
  </si>
  <si>
    <t xml:space="preserve">Муниципальная программа 5 "Развитие культуры в муниципальном образовании городское поселение  Туманный Кольского района» на 2019 - 2024 годы"
</t>
  </si>
  <si>
    <t>Муниципальная программа 6 "Благоустройство территории муниципального образования городское поселение Туманный» на 2019 - 2024 годы"</t>
  </si>
  <si>
    <t xml:space="preserve">Муниципальная программа 7
«Жилищно-коммунальное хозяйство» на 2019-2024 годы
</t>
  </si>
  <si>
    <t>Муниципальная программа 8  "Развитие муниципального управления" на 2019-2024 годы"</t>
  </si>
  <si>
    <t>Муниципальная программа 9 "Повышение эффективности бюджетных расходов городского поселения Туманный Кольского района на 2019- 2024 годы"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</si>
  <si>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2019- 2024 годы"</t>
  </si>
  <si>
    <t>Муниципальная программа 12 "Капитальный ремонт общего имущества в многоквартирных домах муниципального образования городское поселение Туманный на 2019-2024гг."</t>
  </si>
  <si>
    <t>Муниципальная программа 14 "Осуществление мероприятий по отлову и содержанию животных без владельцев  территории муниципального образования городское поселение Туманный» на 2019-2024 годы</t>
  </si>
  <si>
    <t>Подпрограмма 1. Сокращение численности животных без владельцев на территории муниципального образования городское поселениеТуманный</t>
  </si>
  <si>
    <t>Муниципальная программа 15 "Оплата коммунальных услуг и услуг по содержанию имущества в части пустующих муниципальных помещений на 2019-2024 годы</t>
  </si>
  <si>
    <t>Муниципальная программа 16 «Профилактика правонарушений, противодействие терроризму и экстремизму на территории городского поселения Туманный» на 2019-2024 гг.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</si>
  <si>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района на 2019-2024 годы»</t>
  </si>
  <si>
    <t>99 3 00 90050</t>
  </si>
  <si>
    <t>Администрация городского поселения Туманный Кольского района</t>
  </si>
  <si>
    <t>Единица измерений: рубль</t>
  </si>
  <si>
    <t>Касс.расход</t>
  </si>
  <si>
    <t>Остаток росписи/плана</t>
  </si>
  <si>
    <t>Уточненная роспись/план</t>
  </si>
  <si>
    <t>03 0 00 00000</t>
  </si>
  <si>
    <t xml:space="preserve">Муниципальная программа 3 «Ликвидация несанкционированных свалок на территории муниципального образования городское поселение Туманный на 2019-2024 годы»
</t>
  </si>
  <si>
    <t>Исполнение росписи/плана</t>
  </si>
  <si>
    <t>Финансирование (областные средства)</t>
  </si>
  <si>
    <t xml:space="preserve">  Межбюджетные трансферты бюджетам муниципальных районов из бюджетов поселений на осуществление части функций о взаимодействии при исполнении полномочий по распоряжению земельными участками, государственная собственность на которые на разграничена</t>
  </si>
  <si>
    <t xml:space="preserve"> 99 3 00 90050 </t>
  </si>
  <si>
    <t>99 3 00 90020</t>
  </si>
  <si>
    <t>99 3 00 90040</t>
  </si>
  <si>
    <t xml:space="preserve"> </t>
  </si>
  <si>
    <t>Исполнение муниципальных программ                                                                                                                                                                 за период с 01.01.2022 г. по 31.12.2022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</si>
</sst>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i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8"/>
      <color indexed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4" fillId="0" borderId="14" xfId="0" applyNumberFormat="1" applyFont="1" applyFill="1" applyBorder="1" applyAlignment="1">
      <alignment horizontal="justify" wrapText="1"/>
    </xf>
    <xf numFmtId="10" fontId="7" fillId="0" borderId="15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justify" wrapText="1"/>
    </xf>
    <xf numFmtId="10" fontId="6" fillId="0" borderId="15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justify" vertical="top" wrapText="1"/>
    </xf>
    <xf numFmtId="2" fontId="4" fillId="0" borderId="14" xfId="0" applyNumberFormat="1" applyFont="1" applyFill="1" applyBorder="1" applyAlignment="1">
      <alignment horizontal="justify" vertical="center" wrapText="1"/>
    </xf>
    <xf numFmtId="2" fontId="4" fillId="0" borderId="14" xfId="0" applyNumberFormat="1" applyFont="1" applyFill="1" applyBorder="1" applyAlignment="1">
      <alignment horizontal="justify" vertical="top" wrapText="1"/>
    </xf>
    <xf numFmtId="49" fontId="0" fillId="0" borderId="14" xfId="0" applyNumberFormat="1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left" vertical="center" wrapText="1" readingOrder="1"/>
    </xf>
    <xf numFmtId="2" fontId="4" fillId="0" borderId="14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justify" vertical="top"/>
    </xf>
    <xf numFmtId="49" fontId="6" fillId="0" borderId="14" xfId="0" applyNumberFormat="1" applyFont="1" applyFill="1" applyBorder="1" applyAlignment="1">
      <alignment horizontal="justify" vertical="top" wrapText="1" readingOrder="1"/>
    </xf>
    <xf numFmtId="0" fontId="4" fillId="33" borderId="14" xfId="53" applyNumberFormat="1" applyFont="1" applyFill="1" applyBorder="1" applyAlignment="1">
      <alignment horizontal="left" vertical="center" wrapText="1"/>
      <protection/>
    </xf>
    <xf numFmtId="2" fontId="7" fillId="0" borderId="14" xfId="0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2" fontId="6" fillId="0" borderId="14" xfId="0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vertical="center" wrapText="1" shrinkToFit="1"/>
    </xf>
    <xf numFmtId="2" fontId="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justify" vertical="top" wrapText="1"/>
    </xf>
    <xf numFmtId="49" fontId="0" fillId="0" borderId="2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vertical="center" wrapText="1"/>
    </xf>
    <xf numFmtId="10" fontId="6" fillId="0" borderId="21" xfId="0" applyNumberFormat="1" applyFont="1" applyFill="1" applyBorder="1" applyAlignment="1">
      <alignment vertical="center" wrapText="1"/>
    </xf>
    <xf numFmtId="2" fontId="7" fillId="0" borderId="17" xfId="0" applyNumberFormat="1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10" fontId="7" fillId="0" borderId="18" xfId="0" applyNumberFormat="1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 vertical="center"/>
    </xf>
    <xf numFmtId="0" fontId="46" fillId="0" borderId="1" xfId="33" applyNumberFormat="1" applyFont="1" applyProtection="1">
      <alignment horizontal="left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88;&#1080;&#1083;&#1086;&#1078;&#1077;&#1085;&#1080;&#1077;%205%20&#1056;&#1072;&#1079;&#1076;&#1077;&#1083;%20&#1087;&#1086;&#1076;&#1088;&#1072;&#1079;&#1076;&#1077;&#1083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A13" t="str">
            <v>Функционирование высшего должностного лица субъекта Российской Федерации и муниципального образования</v>
          </cell>
        </row>
        <row r="14">
          <cell r="A14" t="str">
            <v>Непрограммная деятельность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90" zoomScaleNormal="90" workbookViewId="0" topLeftCell="A1">
      <selection activeCell="H12" sqref="H12"/>
    </sheetView>
  </sheetViews>
  <sheetFormatPr defaultColWidth="9.140625" defaultRowHeight="12.75" customHeight="1"/>
  <cols>
    <col min="1" max="1" width="65.421875" style="0" customWidth="1"/>
    <col min="2" max="2" width="13.57421875" style="0" customWidth="1"/>
    <col min="3" max="3" width="16.421875" style="0" customWidth="1"/>
    <col min="4" max="4" width="17.57421875" style="0" customWidth="1"/>
    <col min="5" max="5" width="15.140625" style="0" customWidth="1"/>
    <col min="6" max="6" width="15.28125" style="0" customWidth="1"/>
    <col min="7" max="7" width="16.00390625" style="0" customWidth="1"/>
    <col min="8" max="8" width="19.28125" style="0" customWidth="1"/>
    <col min="9" max="9" width="36.7109375" style="0" customWidth="1"/>
  </cols>
  <sheetData>
    <row r="1" spans="2:7" ht="15.75">
      <c r="B1" s="1"/>
      <c r="C1" s="1"/>
      <c r="D1" s="1"/>
      <c r="E1" s="60"/>
      <c r="F1" s="60"/>
      <c r="G1" s="60"/>
    </row>
    <row r="2" spans="1:7" ht="15.75">
      <c r="A2" s="4" t="s">
        <v>48</v>
      </c>
      <c r="B2" s="1"/>
      <c r="C2" s="1"/>
      <c r="D2" s="60"/>
      <c r="E2" s="60"/>
      <c r="F2" s="60"/>
      <c r="G2" s="60"/>
    </row>
    <row r="3" spans="2:7" ht="15.75" customHeight="1">
      <c r="B3" s="60"/>
      <c r="C3" s="60"/>
      <c r="D3" s="60"/>
      <c r="E3" s="60"/>
      <c r="F3" s="60"/>
      <c r="G3" s="60"/>
    </row>
    <row r="4" spans="1:7" ht="63" customHeight="1">
      <c r="A4" s="59" t="s">
        <v>62</v>
      </c>
      <c r="B4" s="59"/>
      <c r="C4" s="59"/>
      <c r="D4" s="59"/>
      <c r="E4" s="59"/>
      <c r="F4" s="59"/>
      <c r="G4" s="59"/>
    </row>
    <row r="5" spans="1:7" ht="15" thickBot="1">
      <c r="A5" s="5" t="s">
        <v>61</v>
      </c>
      <c r="B5" s="6"/>
      <c r="C5" s="7"/>
      <c r="D5" s="5"/>
      <c r="E5" s="61" t="s">
        <v>49</v>
      </c>
      <c r="F5" s="62"/>
      <c r="G5" s="62"/>
    </row>
    <row r="6" spans="1:7" ht="39.75" customHeight="1" thickBot="1">
      <c r="A6" s="42" t="s">
        <v>1</v>
      </c>
      <c r="B6" s="43" t="s">
        <v>2</v>
      </c>
      <c r="C6" s="43" t="s">
        <v>52</v>
      </c>
      <c r="D6" s="44" t="s">
        <v>56</v>
      </c>
      <c r="E6" s="44" t="s">
        <v>50</v>
      </c>
      <c r="F6" s="45" t="s">
        <v>51</v>
      </c>
      <c r="G6" s="46" t="s">
        <v>55</v>
      </c>
    </row>
    <row r="7" spans="1:7" ht="12.75" hidden="1">
      <c r="A7" s="18"/>
      <c r="B7" s="19"/>
      <c r="C7" s="19"/>
      <c r="D7" s="19"/>
      <c r="E7" s="19"/>
      <c r="F7" s="19"/>
      <c r="G7" s="20"/>
    </row>
    <row r="8" spans="1:7" ht="12.75" hidden="1">
      <c r="A8" s="18"/>
      <c r="B8" s="19"/>
      <c r="C8" s="19"/>
      <c r="D8" s="19"/>
      <c r="E8" s="19"/>
      <c r="F8" s="21"/>
      <c r="G8" s="22"/>
    </row>
    <row r="9" spans="1:7" s="2" customFormat="1" ht="42.75" customHeight="1">
      <c r="A9" s="23" t="s">
        <v>31</v>
      </c>
      <c r="B9" s="9" t="s">
        <v>20</v>
      </c>
      <c r="C9" s="10">
        <f>SUM(C10:C11)</f>
        <v>4002016.6399999997</v>
      </c>
      <c r="D9" s="10">
        <f>SUM(D10:D11)</f>
        <v>1831795.14</v>
      </c>
      <c r="E9" s="10">
        <f>SUM(E10:E11)</f>
        <v>3911662.21</v>
      </c>
      <c r="F9" s="11">
        <f>C9-E9</f>
        <v>90354.4299999997</v>
      </c>
      <c r="G9" s="24">
        <f>E9/F9*100%</f>
        <v>43.29242307211736</v>
      </c>
    </row>
    <row r="10" spans="1:7" s="2" customFormat="1" ht="41.25" customHeight="1">
      <c r="A10" s="25" t="s">
        <v>32</v>
      </c>
      <c r="B10" s="8" t="s">
        <v>21</v>
      </c>
      <c r="C10" s="12">
        <v>2073811.23</v>
      </c>
      <c r="D10" s="12">
        <v>0</v>
      </c>
      <c r="E10" s="12">
        <v>1983456.8</v>
      </c>
      <c r="F10" s="13">
        <f>C10-E10</f>
        <v>90354.42999999993</v>
      </c>
      <c r="G10" s="26">
        <f>E10/F10*100%</f>
        <v>21.951959632748515</v>
      </c>
    </row>
    <row r="11" spans="1:7" s="2" customFormat="1" ht="18.75" customHeight="1">
      <c r="A11" s="27" t="s">
        <v>26</v>
      </c>
      <c r="B11" s="8" t="s">
        <v>27</v>
      </c>
      <c r="C11" s="12">
        <v>1928205.41</v>
      </c>
      <c r="D11" s="12">
        <v>1831795.14</v>
      </c>
      <c r="E11" s="12">
        <v>1928205.41</v>
      </c>
      <c r="F11" s="13">
        <f>C11-E11</f>
        <v>0</v>
      </c>
      <c r="G11" s="26" t="e">
        <f>E11/F11*100%</f>
        <v>#DIV/0!</v>
      </c>
    </row>
    <row r="12" spans="1:7" s="2" customFormat="1" ht="44.25" customHeight="1">
      <c r="A12" s="28" t="s">
        <v>54</v>
      </c>
      <c r="B12" s="9" t="s">
        <v>53</v>
      </c>
      <c r="C12" s="10">
        <v>300000</v>
      </c>
      <c r="D12" s="10">
        <v>0</v>
      </c>
      <c r="E12" s="10">
        <v>300000</v>
      </c>
      <c r="F12" s="11">
        <v>0</v>
      </c>
      <c r="G12" s="24">
        <v>0</v>
      </c>
    </row>
    <row r="13" spans="1:7" s="2" customFormat="1" ht="58.5" customHeight="1">
      <c r="A13" s="29" t="s">
        <v>33</v>
      </c>
      <c r="B13" s="9" t="s">
        <v>19</v>
      </c>
      <c r="C13" s="10">
        <v>5238730.6</v>
      </c>
      <c r="D13" s="10">
        <v>4780861.32</v>
      </c>
      <c r="E13" s="10">
        <v>5238730.6</v>
      </c>
      <c r="F13" s="11">
        <f aca="true" t="shared" si="0" ref="F13:F21">C13-E13</f>
        <v>0</v>
      </c>
      <c r="G13" s="24" t="e">
        <f aca="true" t="shared" si="1" ref="G13:G21">E13/F13*100%</f>
        <v>#DIV/0!</v>
      </c>
    </row>
    <row r="14" spans="1:7" s="2" customFormat="1" ht="44.25" customHeight="1">
      <c r="A14" s="30" t="s">
        <v>35</v>
      </c>
      <c r="B14" s="14" t="s">
        <v>11</v>
      </c>
      <c r="C14" s="10">
        <f>C15+C16</f>
        <v>11943598.14</v>
      </c>
      <c r="D14" s="10">
        <f>SUM(D15:D16)</f>
        <v>9183288.29</v>
      </c>
      <c r="E14" s="10">
        <f>SUM(E15:E16)</f>
        <v>11943598.14</v>
      </c>
      <c r="F14" s="11">
        <f t="shared" si="0"/>
        <v>0</v>
      </c>
      <c r="G14" s="24" t="e">
        <f t="shared" si="1"/>
        <v>#DIV/0!</v>
      </c>
    </row>
    <row r="15" spans="1:7" s="2" customFormat="1" ht="30.75" customHeight="1">
      <c r="A15" s="31" t="s">
        <v>34</v>
      </c>
      <c r="B15" s="15" t="s">
        <v>12</v>
      </c>
      <c r="C15" s="12">
        <v>3115557.84</v>
      </c>
      <c r="D15" s="12">
        <v>796650</v>
      </c>
      <c r="E15" s="12">
        <v>3115557.84</v>
      </c>
      <c r="F15" s="13">
        <f t="shared" si="0"/>
        <v>0</v>
      </c>
      <c r="G15" s="26" t="e">
        <f t="shared" si="1"/>
        <v>#DIV/0!</v>
      </c>
    </row>
    <row r="16" spans="1:7" s="2" customFormat="1" ht="30" customHeight="1">
      <c r="A16" s="31" t="s">
        <v>29</v>
      </c>
      <c r="B16" s="16" t="s">
        <v>30</v>
      </c>
      <c r="C16" s="12">
        <v>8828040.3</v>
      </c>
      <c r="D16" s="12">
        <v>8386638.29</v>
      </c>
      <c r="E16" s="12">
        <v>8828040.3</v>
      </c>
      <c r="F16" s="13">
        <f t="shared" si="0"/>
        <v>0</v>
      </c>
      <c r="G16" s="26" t="e">
        <f t="shared" si="1"/>
        <v>#DIV/0!</v>
      </c>
    </row>
    <row r="17" spans="1:7" s="2" customFormat="1" ht="39.75" customHeight="1">
      <c r="A17" s="32" t="s">
        <v>36</v>
      </c>
      <c r="B17" s="9" t="s">
        <v>10</v>
      </c>
      <c r="C17" s="10">
        <v>1519210</v>
      </c>
      <c r="D17" s="10">
        <v>391200</v>
      </c>
      <c r="E17" s="10">
        <v>1419210</v>
      </c>
      <c r="F17" s="11">
        <f t="shared" si="0"/>
        <v>100000</v>
      </c>
      <c r="G17" s="24">
        <f t="shared" si="1"/>
        <v>14.1921</v>
      </c>
    </row>
    <row r="18" spans="1:7" s="2" customFormat="1" ht="30.75" customHeight="1">
      <c r="A18" s="30" t="s">
        <v>37</v>
      </c>
      <c r="B18" s="14" t="s">
        <v>9</v>
      </c>
      <c r="C18" s="10">
        <v>8046713.02</v>
      </c>
      <c r="D18" s="10">
        <v>5534249.5</v>
      </c>
      <c r="E18" s="10">
        <v>8046712.52</v>
      </c>
      <c r="F18" s="11">
        <f t="shared" si="0"/>
        <v>0.5</v>
      </c>
      <c r="G18" s="24">
        <f t="shared" si="1"/>
        <v>16093425.04</v>
      </c>
    </row>
    <row r="19" spans="1:7" s="2" customFormat="1" ht="32.25" customHeight="1">
      <c r="A19" s="33" t="s">
        <v>38</v>
      </c>
      <c r="B19" s="14" t="s">
        <v>7</v>
      </c>
      <c r="C19" s="10">
        <f>C20</f>
        <v>3592385.48</v>
      </c>
      <c r="D19" s="10">
        <f>D20</f>
        <v>258876.6</v>
      </c>
      <c r="E19" s="10">
        <f>E20</f>
        <v>3578181.78</v>
      </c>
      <c r="F19" s="11">
        <f t="shared" si="0"/>
        <v>14203.700000000186</v>
      </c>
      <c r="G19" s="24">
        <f t="shared" si="1"/>
        <v>251.91899153037258</v>
      </c>
    </row>
    <row r="20" spans="1:7" s="2" customFormat="1" ht="42.75" customHeight="1">
      <c r="A20" s="34" t="s">
        <v>4</v>
      </c>
      <c r="B20" s="15" t="s">
        <v>8</v>
      </c>
      <c r="C20" s="12">
        <v>3592385.48</v>
      </c>
      <c r="D20" s="12">
        <f>228545+30331.6</f>
        <v>258876.6</v>
      </c>
      <c r="E20" s="12">
        <v>3578181.78</v>
      </c>
      <c r="F20" s="13">
        <f t="shared" si="0"/>
        <v>14203.700000000186</v>
      </c>
      <c r="G20" s="26">
        <f t="shared" si="1"/>
        <v>251.91899153037258</v>
      </c>
    </row>
    <row r="21" spans="1:7" s="3" customFormat="1" ht="42.75" customHeight="1">
      <c r="A21" s="35" t="s">
        <v>39</v>
      </c>
      <c r="B21" s="14" t="s">
        <v>22</v>
      </c>
      <c r="C21" s="10">
        <v>5979816.22</v>
      </c>
      <c r="D21" s="10">
        <v>42000</v>
      </c>
      <c r="E21" s="10">
        <v>5907456.23</v>
      </c>
      <c r="F21" s="11">
        <f t="shared" si="0"/>
        <v>72359.98999999929</v>
      </c>
      <c r="G21" s="24">
        <f t="shared" si="1"/>
        <v>81.63981545602837</v>
      </c>
    </row>
    <row r="22" spans="1:7" s="3" customFormat="1" ht="55.5" customHeight="1">
      <c r="A22" s="23" t="s">
        <v>40</v>
      </c>
      <c r="B22" s="14" t="s">
        <v>6</v>
      </c>
      <c r="C22" s="10">
        <v>450000</v>
      </c>
      <c r="D22" s="10">
        <v>0</v>
      </c>
      <c r="E22" s="10">
        <v>399529.6</v>
      </c>
      <c r="F22" s="11">
        <f aca="true" t="shared" si="2" ref="F22:F35">C22-E22</f>
        <v>50470.40000000002</v>
      </c>
      <c r="G22" s="24">
        <f aca="true" t="shared" si="3" ref="G22:G36">E22/F22*100%</f>
        <v>7.9161171696677615</v>
      </c>
    </row>
    <row r="23" spans="1:7" s="3" customFormat="1" ht="46.5" customHeight="1">
      <c r="A23" s="29" t="s">
        <v>41</v>
      </c>
      <c r="B23" s="14" t="s">
        <v>5</v>
      </c>
      <c r="C23" s="10">
        <v>3462476.92</v>
      </c>
      <c r="D23" s="10">
        <v>1480683.62</v>
      </c>
      <c r="E23" s="10">
        <v>3462476.92</v>
      </c>
      <c r="F23" s="11">
        <f t="shared" si="2"/>
        <v>0</v>
      </c>
      <c r="G23" s="24" t="e">
        <f t="shared" si="3"/>
        <v>#DIV/0!</v>
      </c>
    </row>
    <row r="24" spans="1:7" s="2" customFormat="1" ht="54" customHeight="1">
      <c r="A24" s="23" t="s">
        <v>42</v>
      </c>
      <c r="B24" s="14" t="s">
        <v>13</v>
      </c>
      <c r="C24" s="10">
        <v>230077</v>
      </c>
      <c r="D24" s="10">
        <v>0</v>
      </c>
      <c r="E24" s="10">
        <v>0</v>
      </c>
      <c r="F24" s="11">
        <f t="shared" si="2"/>
        <v>230077</v>
      </c>
      <c r="G24" s="24">
        <f t="shared" si="3"/>
        <v>0</v>
      </c>
    </row>
    <row r="25" spans="1:7" s="2" customFormat="1" ht="42.75" customHeight="1">
      <c r="A25" s="36" t="s">
        <v>43</v>
      </c>
      <c r="B25" s="15" t="s">
        <v>24</v>
      </c>
      <c r="C25" s="12">
        <v>230077</v>
      </c>
      <c r="D25" s="12">
        <v>0</v>
      </c>
      <c r="E25" s="12">
        <v>0</v>
      </c>
      <c r="F25" s="13">
        <f t="shared" si="2"/>
        <v>230077</v>
      </c>
      <c r="G25" s="26">
        <f t="shared" si="3"/>
        <v>0</v>
      </c>
    </row>
    <row r="26" spans="1:7" s="2" customFormat="1" ht="43.5" customHeight="1">
      <c r="A26" s="23" t="s">
        <v>44</v>
      </c>
      <c r="B26" s="9" t="s">
        <v>14</v>
      </c>
      <c r="C26" s="10">
        <v>2134456.89</v>
      </c>
      <c r="D26" s="10">
        <v>0</v>
      </c>
      <c r="E26" s="10">
        <v>2134456.89</v>
      </c>
      <c r="F26" s="11">
        <f t="shared" si="2"/>
        <v>0</v>
      </c>
      <c r="G26" s="24" t="e">
        <f t="shared" si="3"/>
        <v>#DIV/0!</v>
      </c>
    </row>
    <row r="27" spans="1:7" s="2" customFormat="1" ht="41.25" customHeight="1">
      <c r="A27" s="35" t="s">
        <v>45</v>
      </c>
      <c r="B27" s="9" t="s">
        <v>18</v>
      </c>
      <c r="C27" s="10">
        <v>51000</v>
      </c>
      <c r="D27" s="10">
        <v>0</v>
      </c>
      <c r="E27" s="10">
        <v>51000</v>
      </c>
      <c r="F27" s="11">
        <f t="shared" si="2"/>
        <v>0</v>
      </c>
      <c r="G27" s="24" t="e">
        <f t="shared" si="3"/>
        <v>#DIV/0!</v>
      </c>
    </row>
    <row r="28" spans="1:7" s="2" customFormat="1" ht="54.75" customHeight="1">
      <c r="A28" s="37" t="s">
        <v>46</v>
      </c>
      <c r="B28" s="17" t="s">
        <v>25</v>
      </c>
      <c r="C28" s="10">
        <v>0</v>
      </c>
      <c r="D28" s="10">
        <v>0</v>
      </c>
      <c r="E28" s="10">
        <v>0</v>
      </c>
      <c r="F28" s="11">
        <f t="shared" si="2"/>
        <v>0</v>
      </c>
      <c r="G28" s="24" t="e">
        <f t="shared" si="3"/>
        <v>#DIV/0!</v>
      </c>
    </row>
    <row r="29" spans="1:7" s="2" customFormat="1" ht="17.25" customHeight="1">
      <c r="A29" s="38" t="str">
        <f>'[1]Лист1'!$A$14</f>
        <v>Непрограммная деятельность</v>
      </c>
      <c r="B29" s="14" t="s">
        <v>15</v>
      </c>
      <c r="C29" s="10">
        <f>SUM(C30:C35)</f>
        <v>2694532.6100000003</v>
      </c>
      <c r="D29" s="10">
        <f>SUM(D30:D35)</f>
        <v>0</v>
      </c>
      <c r="E29" s="10">
        <f>SUM(E30:E35)</f>
        <v>2670145.75</v>
      </c>
      <c r="F29" s="11">
        <f t="shared" si="2"/>
        <v>24386.860000000335</v>
      </c>
      <c r="G29" s="24">
        <f t="shared" si="3"/>
        <v>109.49116655444625</v>
      </c>
    </row>
    <row r="30" spans="1:7" s="2" customFormat="1" ht="45" customHeight="1">
      <c r="A30" s="39" t="s">
        <v>16</v>
      </c>
      <c r="B30" s="15" t="s">
        <v>17</v>
      </c>
      <c r="C30" s="12">
        <v>70608.84</v>
      </c>
      <c r="D30" s="12">
        <v>0</v>
      </c>
      <c r="E30" s="12">
        <v>70608.84</v>
      </c>
      <c r="F30" s="13">
        <f t="shared" si="2"/>
        <v>0</v>
      </c>
      <c r="G30" s="26" t="e">
        <f t="shared" si="3"/>
        <v>#DIV/0!</v>
      </c>
    </row>
    <row r="31" spans="1:7" s="2" customFormat="1" ht="30" customHeight="1">
      <c r="A31" s="40" t="str">
        <f>'[1]Лист1'!$A$13</f>
        <v>Функционирование высшего должностного лица субъекта Российской Федерации и муниципального образования</v>
      </c>
      <c r="B31" s="15" t="s">
        <v>23</v>
      </c>
      <c r="C31" s="12">
        <v>2360369.37</v>
      </c>
      <c r="D31" s="12">
        <v>0</v>
      </c>
      <c r="E31" s="12">
        <v>2355982.51</v>
      </c>
      <c r="F31" s="13">
        <f t="shared" si="2"/>
        <v>4386.860000000335</v>
      </c>
      <c r="G31" s="26">
        <f t="shared" si="3"/>
        <v>537.0544102159221</v>
      </c>
    </row>
    <row r="32" spans="1:7" s="2" customFormat="1" ht="42.75" customHeight="1">
      <c r="A32" s="41" t="s">
        <v>28</v>
      </c>
      <c r="B32" s="15" t="s">
        <v>59</v>
      </c>
      <c r="C32" s="12">
        <v>114984.6</v>
      </c>
      <c r="D32" s="12">
        <v>0</v>
      </c>
      <c r="E32" s="12">
        <v>114984.6</v>
      </c>
      <c r="F32" s="13">
        <f t="shared" si="2"/>
        <v>0</v>
      </c>
      <c r="G32" s="26" t="e">
        <f t="shared" si="3"/>
        <v>#DIV/0!</v>
      </c>
    </row>
    <row r="33" spans="1:7" s="2" customFormat="1" ht="63.75">
      <c r="A33" s="57" t="s">
        <v>57</v>
      </c>
      <c r="B33" s="58" t="s">
        <v>58</v>
      </c>
      <c r="C33" s="12">
        <v>39431.18</v>
      </c>
      <c r="D33" s="12">
        <v>0</v>
      </c>
      <c r="E33" s="12">
        <v>39431.18</v>
      </c>
      <c r="F33" s="13">
        <f t="shared" si="2"/>
        <v>0</v>
      </c>
      <c r="G33" s="26" t="e">
        <f t="shared" si="3"/>
        <v>#DIV/0!</v>
      </c>
    </row>
    <row r="34" spans="1:7" s="2" customFormat="1" ht="41.25" customHeight="1">
      <c r="A34" s="41" t="s">
        <v>28</v>
      </c>
      <c r="B34" s="15" t="s">
        <v>60</v>
      </c>
      <c r="C34" s="12">
        <v>89138.62</v>
      </c>
      <c r="D34" s="12">
        <v>0</v>
      </c>
      <c r="E34" s="12">
        <v>89138.62</v>
      </c>
      <c r="F34" s="13">
        <f t="shared" si="2"/>
        <v>0</v>
      </c>
      <c r="G34" s="26" t="e">
        <f t="shared" si="3"/>
        <v>#DIV/0!</v>
      </c>
    </row>
    <row r="35" spans="1:7" s="2" customFormat="1" ht="30.75" customHeight="1" thickBot="1">
      <c r="A35" s="47" t="s">
        <v>3</v>
      </c>
      <c r="B35" s="48" t="s">
        <v>47</v>
      </c>
      <c r="C35" s="49">
        <v>20000</v>
      </c>
      <c r="D35" s="49">
        <v>0</v>
      </c>
      <c r="E35" s="49">
        <v>0</v>
      </c>
      <c r="F35" s="50">
        <f t="shared" si="2"/>
        <v>20000</v>
      </c>
      <c r="G35" s="51">
        <f t="shared" si="3"/>
        <v>0</v>
      </c>
    </row>
    <row r="36" spans="1:8" s="2" customFormat="1" ht="26.25" customHeight="1" thickBot="1">
      <c r="A36" s="55" t="s">
        <v>0</v>
      </c>
      <c r="B36" s="52"/>
      <c r="C36" s="53">
        <f>C9+C12+C13+C14+C17+C18+C19+C21+C22+C23+C24+C26+C27+C28+C29</f>
        <v>49645013.519999996</v>
      </c>
      <c r="D36" s="53">
        <f>D9+D12+D13+D14+D17+D18+D19+D21+D22+D23+D24+D26+D27+D28+D29</f>
        <v>23502954.470000003</v>
      </c>
      <c r="E36" s="53">
        <f>E9+E12+E13+E14+E17+E18+E19+E21+E22+E23+E24+E26+E27+E28+E29</f>
        <v>49063160.64000001</v>
      </c>
      <c r="F36" s="53">
        <f>F9+F12+F13+F14+F17+F18+F19+F21+F22+F23+F24+F26+F27+F28+F29</f>
        <v>581852.8799999995</v>
      </c>
      <c r="G36" s="54">
        <f t="shared" si="3"/>
        <v>84.32227858011126</v>
      </c>
      <c r="H36" s="3"/>
    </row>
    <row r="37" spans="6:8" ht="18" customHeight="1">
      <c r="F37" s="56"/>
      <c r="H37" s="3"/>
    </row>
    <row r="38" ht="12.75" customHeight="1">
      <c r="H38" s="3"/>
    </row>
    <row r="39" ht="12.75" customHeight="1">
      <c r="H39" s="3"/>
    </row>
    <row r="40" ht="12.75" customHeight="1">
      <c r="H40" s="3"/>
    </row>
  </sheetData>
  <sheetProtection/>
  <mergeCells count="5">
    <mergeCell ref="A4:G4"/>
    <mergeCell ref="E1:G1"/>
    <mergeCell ref="D2:G2"/>
    <mergeCell ref="B3:G3"/>
    <mergeCell ref="E5:G5"/>
  </mergeCells>
  <printOptions/>
  <pageMargins left="0.5905511811023623" right="0.07874015748031496" top="0.35433070866141736" bottom="0.1968503937007874" header="0.3937007874015748" footer="0.11811023622047245"/>
  <pageSetup blackAndWhite="1" fitToHeight="7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Бухгалтер</cp:lastModifiedBy>
  <cp:lastPrinted>2021-12-26T17:27:16Z</cp:lastPrinted>
  <dcterms:created xsi:type="dcterms:W3CDTF">2012-11-15T07:25:29Z</dcterms:created>
  <dcterms:modified xsi:type="dcterms:W3CDTF">2023-01-12T18:49:46Z</dcterms:modified>
  <cp:category/>
  <cp:version/>
  <cp:contentType/>
  <cp:contentStatus/>
</cp:coreProperties>
</file>